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teuerkanzleivockenhuber-my.sharepoint.com/personal/bvockenhuber_vockenhuber_at/Documents/Desktop/"/>
    </mc:Choice>
  </mc:AlternateContent>
  <xr:revisionPtr revIDLastSave="0" documentId="8_{B45BC5BD-5B3F-418F-8EA1-C46BE88BE3ED}" xr6:coauthVersionLast="47" xr6:coauthVersionMax="47" xr10:uidLastSave="{00000000-0000-0000-0000-000000000000}"/>
  <bookViews>
    <workbookView xWindow="-120" yWindow="-120" windowWidth="29040" windowHeight="15720" xr2:uid="{F00FC171-E571-43DB-9A01-DF8F1564B738}"/>
  </bookViews>
  <sheets>
    <sheet name="Reisekosten" sheetId="3" r:id="rId1"/>
    <sheet name="Fahrtenbuch" sheetId="4" r:id="rId2"/>
  </sheets>
  <definedNames>
    <definedName name="__xlnm.Print_Area_3">Reisekosten!$A$1:$T$28</definedName>
    <definedName name="_xlnm.Print_Area" localSheetId="0">Reisekosten!$A$1:$T$28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3" l="1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4" i="3"/>
  <c r="E15" i="4"/>
  <c r="F15" i="4"/>
  <c r="B16" i="4"/>
  <c r="E16" i="4"/>
  <c r="F16" i="4"/>
  <c r="B17" i="4"/>
  <c r="E17" i="4"/>
  <c r="F17" i="4"/>
  <c r="B18" i="4"/>
  <c r="E18" i="4"/>
  <c r="F18" i="4"/>
  <c r="B19" i="4"/>
  <c r="E19" i="4"/>
  <c r="F19" i="4"/>
  <c r="B20" i="4"/>
  <c r="E20" i="4"/>
  <c r="F20" i="4"/>
  <c r="B21" i="4"/>
  <c r="E21" i="4"/>
  <c r="F21" i="4"/>
  <c r="B22" i="4"/>
  <c r="E22" i="4"/>
  <c r="F22" i="4"/>
  <c r="B23" i="4"/>
  <c r="E23" i="4"/>
  <c r="F23" i="4"/>
  <c r="B24" i="4"/>
  <c r="E24" i="4"/>
  <c r="F24" i="4"/>
  <c r="B25" i="4"/>
  <c r="E25" i="4"/>
  <c r="F25" i="4"/>
  <c r="B26" i="4"/>
  <c r="E26" i="4"/>
  <c r="F26" i="4"/>
  <c r="B27" i="4"/>
  <c r="E27" i="4"/>
  <c r="F27" i="4"/>
  <c r="B28" i="4"/>
  <c r="E28" i="4"/>
  <c r="F28" i="4"/>
  <c r="B29" i="4"/>
  <c r="E29" i="4"/>
  <c r="F29" i="4"/>
  <c r="B30" i="4"/>
  <c r="E30" i="4"/>
  <c r="F30" i="4"/>
  <c r="F31" i="4"/>
  <c r="C8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E25" i="3"/>
  <c r="E31" i="4"/>
  <c r="C7" i="4"/>
  <c r="C12" i="4"/>
  <c r="R23" i="3"/>
  <c r="S23" i="3"/>
  <c r="C9" i="4"/>
  <c r="S25" i="3" l="1"/>
  <c r="P25" i="3"/>
  <c r="L25" i="3"/>
  <c r="S27" i="3" l="1"/>
</calcChain>
</file>

<file path=xl/sharedStrings.xml><?xml version="1.0" encoding="utf-8"?>
<sst xmlns="http://schemas.openxmlformats.org/spreadsheetml/2006/main" count="73" uniqueCount="69">
  <si>
    <t>Reisekostenabrechnung</t>
  </si>
  <si>
    <t>Verpflegungsmehraufwand</t>
  </si>
  <si>
    <t>Übernachtung</t>
  </si>
  <si>
    <t>Kilometergeld</t>
  </si>
  <si>
    <t>Belegnr.</t>
  </si>
  <si>
    <t>Datum</t>
  </si>
  <si>
    <t>Reiseziel</t>
  </si>
  <si>
    <t>Reisezweck</t>
  </si>
  <si>
    <t>Baraus-lagen</t>
  </si>
  <si>
    <t>Tage</t>
  </si>
  <si>
    <t>bzw.</t>
  </si>
  <si>
    <t>Stunden</t>
  </si>
  <si>
    <t>Abfahrt</t>
  </si>
  <si>
    <t>Ankunft</t>
  </si>
  <si>
    <t>Brutto</t>
  </si>
  <si>
    <t>Übernachtungs-kosten</t>
  </si>
  <si>
    <t>Nächte</t>
  </si>
  <si>
    <t>km</t>
  </si>
  <si>
    <t>km-Geld</t>
  </si>
  <si>
    <t>Wien</t>
  </si>
  <si>
    <t xml:space="preserve">Palliativlehrgang </t>
  </si>
  <si>
    <t>Gmunden</t>
  </si>
  <si>
    <t>Workshop</t>
  </si>
  <si>
    <t>-</t>
  </si>
  <si>
    <t>Linz</t>
  </si>
  <si>
    <t>Messe</t>
  </si>
  <si>
    <t>sonstige Autofahrten lt. Fahrtenbuch</t>
  </si>
  <si>
    <t>Summe:</t>
  </si>
  <si>
    <t>Gesamt:</t>
  </si>
  <si>
    <r>
      <t>Hinweis:</t>
    </r>
    <r>
      <rPr>
        <sz val="9"/>
        <rFont val="Arial"/>
        <family val="2"/>
      </rPr>
      <t xml:space="preserve"> Die grau hinterlegten Zellen sind verformelt!</t>
    </r>
  </si>
  <si>
    <t>Hilfreiche Links:</t>
  </si>
  <si>
    <t>Reisekosten</t>
  </si>
  <si>
    <t>Feststellung der gefahrenen Kilometer</t>
  </si>
  <si>
    <t>Diäten</t>
  </si>
  <si>
    <t>h</t>
  </si>
  <si>
    <t>EUR</t>
  </si>
  <si>
    <r>
      <t xml:space="preserve">Folgende Voraussetzungen müssen für den </t>
    </r>
    <r>
      <rPr>
        <b/>
        <u/>
        <sz val="9"/>
        <rFont val="Arial"/>
        <family val="2"/>
      </rPr>
      <t>Verpflegungsmehraufwand</t>
    </r>
    <r>
      <rPr>
        <u/>
        <sz val="9"/>
        <rFont val="Arial"/>
        <family val="2"/>
      </rPr>
      <t xml:space="preserve"> gegeben sein:</t>
    </r>
  </si>
  <si>
    <t>1.</t>
  </si>
  <si>
    <t>Die kürzeste Entfernung Dienstort – Reiseziel (nicht Luftlinie) muss über 25 Kilometer betragen.</t>
  </si>
  <si>
    <t>2.</t>
  </si>
  <si>
    <t>Die Dienstreise muss länger als drei Stunden dauern.</t>
  </si>
  <si>
    <t>3.</t>
  </si>
  <si>
    <t>Es darf kein neuer Mittelpunkt der Tätigkeit begründet werden. Dieser liegt vor, wenn der 
Steuerpflichtige durchgehend 5 Tage oder wiederkehrend 15 Tage am gleichen Einsatzort tätig sind.</t>
  </si>
  <si>
    <t>Unter Einsatzort versteht man die politische Gemeinde, die der Reisende aus beruflichen 
Gründen aufsuchen muss.</t>
  </si>
  <si>
    <r>
      <t>Fahrtenbuch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(lt. Finanz ist dies lückenlos zu führen!)</t>
    </r>
  </si>
  <si>
    <t>Tacho-Stand Monatsanfang</t>
  </si>
  <si>
    <r>
      <t>Hinweis:</t>
    </r>
    <r>
      <rPr>
        <sz val="10"/>
        <rFont val="Arial"/>
        <family val="2"/>
      </rPr>
      <t xml:space="preserve"> In Excel geführte Fahrtenbücher werden von der Finanz-</t>
    </r>
  </si>
  <si>
    <t>Tacho-Stand Monatsende</t>
  </si>
  <si>
    <t>verwaltung nicht anerkannt. --&gt; Händische Aufzeichnung!</t>
  </si>
  <si>
    <t>Berufliche Kilometer</t>
  </si>
  <si>
    <t xml:space="preserve">Dies ist nur eine Mustervorlage und kann lediglich als Kontrolle für 
</t>
  </si>
  <si>
    <t>Private Kilometer</t>
  </si>
  <si>
    <t>die händischen Aufzeichnungen dienen!</t>
  </si>
  <si>
    <r>
      <t xml:space="preserve">Überprüfung </t>
    </r>
    <r>
      <rPr>
        <sz val="8"/>
        <rFont val="Arial"/>
        <family val="2"/>
      </rPr>
      <t>(hier sollte immer 0 stehen)</t>
    </r>
  </si>
  <si>
    <t>Grau hinterlegte Felder werden automatisch berechnet!</t>
  </si>
  <si>
    <t>Anrechenbarer Wert je Kilometer</t>
  </si>
  <si>
    <t>b...für berufliche Fahrten</t>
  </si>
  <si>
    <t>Anrechenbarer Wert im Monat</t>
  </si>
  <si>
    <t>p…für private Fahrten</t>
  </si>
  <si>
    <t>Tachostand Start</t>
  </si>
  <si>
    <t>Tachostand Ende</t>
  </si>
  <si>
    <t>beruflich</t>
  </si>
  <si>
    <t>privat</t>
  </si>
  <si>
    <t>Ziel &amp; Zweck der Fahrt</t>
  </si>
  <si>
    <t>p</t>
  </si>
  <si>
    <t>Privat</t>
  </si>
  <si>
    <t>b</t>
  </si>
  <si>
    <t>Kundenbesuch Augsburg</t>
  </si>
  <si>
    <t>Messe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</si>
</sst>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1]_-;\-* #,##0.00\ [$€-1]_-;_-* \-??\ [$€-1]_-"/>
    <numFmt numFmtId="165" formatCode="_-* #,##0.00\ _D_M_-;\-* #,##0.00\ _D_M_-;_-* \-??\ _D_M_-;_-@_-"/>
    <numFmt numFmtId="166" formatCode="d/\ mmm\ yy"/>
    <numFmt numFmtId="167" formatCode="dd/mm/yy;@"/>
    <numFmt numFmtId="168" formatCode="#,##0.0"/>
  </numFmts>
  <fonts count="26" x14ac:knownFonts="1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8"/>
      <name val="Verdana"/>
      <family val="2"/>
    </font>
    <font>
      <i/>
      <sz val="9"/>
      <name val="Arial"/>
      <family val="2"/>
    </font>
    <font>
      <i/>
      <sz val="9"/>
      <color indexed="62"/>
      <name val="Arial"/>
      <family val="2"/>
    </font>
    <font>
      <i/>
      <sz val="8"/>
      <name val="Verdana"/>
      <family val="2"/>
    </font>
    <font>
      <sz val="9"/>
      <color indexed="62"/>
      <name val="Arial"/>
      <family val="2"/>
    </font>
    <font>
      <sz val="9"/>
      <color indexed="62"/>
      <name val="Times New Roman"/>
      <family val="1"/>
    </font>
    <font>
      <i/>
      <sz val="9"/>
      <color indexed="62"/>
      <name val="Times New Roman"/>
      <family val="1"/>
    </font>
    <font>
      <u/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9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0"/>
      <name val="Cambria"/>
      <family val="1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42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6">
    <xf numFmtId="0" fontId="0" fillId="0" borderId="0"/>
    <xf numFmtId="164" fontId="24" fillId="0" borderId="0"/>
    <xf numFmtId="165" fontId="24" fillId="0" borderId="0"/>
    <xf numFmtId="0" fontId="1" fillId="0" borderId="0"/>
    <xf numFmtId="0" fontId="24" fillId="0" borderId="0"/>
    <xf numFmtId="0" fontId="25" fillId="0" borderId="0" applyNumberFormat="0" applyFill="0" applyBorder="0" applyAlignment="0" applyProtection="0"/>
  </cellStyleXfs>
  <cellXfs count="158">
    <xf numFmtId="0" fontId="0" fillId="0" borderId="0" xfId="0"/>
    <xf numFmtId="0" fontId="24" fillId="0" borderId="0" xfId="4"/>
    <xf numFmtId="0" fontId="3" fillId="0" borderId="0" xfId="4" applyFont="1" applyProtection="1">
      <protection locked="0"/>
    </xf>
    <xf numFmtId="0" fontId="3" fillId="0" borderId="0" xfId="4" applyFont="1"/>
    <xf numFmtId="0" fontId="3" fillId="0" borderId="0" xfId="4" applyFont="1" applyAlignment="1" applyProtection="1">
      <alignment horizontal="center"/>
      <protection locked="0"/>
    </xf>
    <xf numFmtId="0" fontId="4" fillId="0" borderId="0" xfId="4" applyFont="1" applyAlignment="1" applyProtection="1">
      <alignment vertical="top"/>
      <protection locked="0"/>
    </xf>
    <xf numFmtId="0" fontId="3" fillId="0" borderId="1" xfId="4" applyFont="1" applyBorder="1" applyAlignment="1" applyProtection="1">
      <alignment horizontal="left"/>
      <protection locked="0"/>
    </xf>
    <xf numFmtId="0" fontId="3" fillId="0" borderId="2" xfId="4" applyFont="1" applyBorder="1" applyAlignment="1" applyProtection="1">
      <alignment horizontal="left"/>
      <protection locked="0"/>
    </xf>
    <xf numFmtId="0" fontId="3" fillId="0" borderId="3" xfId="4" applyFont="1" applyBorder="1"/>
    <xf numFmtId="0" fontId="3" fillId="0" borderId="1" xfId="4" applyFont="1" applyBorder="1" applyProtection="1">
      <protection locked="0"/>
    </xf>
    <xf numFmtId="0" fontId="5" fillId="0" borderId="4" xfId="4" applyFont="1" applyBorder="1" applyAlignment="1" applyProtection="1">
      <alignment vertical="center" wrapText="1"/>
      <protection locked="0"/>
    </xf>
    <xf numFmtId="166" fontId="6" fillId="0" borderId="4" xfId="4" applyNumberFormat="1" applyFont="1" applyBorder="1" applyAlignment="1" applyProtection="1">
      <alignment horizontal="center" vertical="center" wrapText="1"/>
      <protection locked="0"/>
    </xf>
    <xf numFmtId="0" fontId="6" fillId="0" borderId="4" xfId="4" applyFont="1" applyBorder="1" applyAlignment="1" applyProtection="1">
      <alignment vertical="center" wrapText="1"/>
      <protection locked="0"/>
    </xf>
    <xf numFmtId="166" fontId="6" fillId="0" borderId="0" xfId="4" applyNumberFormat="1" applyFont="1" applyAlignment="1" applyProtection="1">
      <alignment horizontal="center" vertical="center" wrapText="1"/>
      <protection locked="0"/>
    </xf>
    <xf numFmtId="166" fontId="6" fillId="0" borderId="1" xfId="4" applyNumberFormat="1" applyFont="1" applyBorder="1" applyAlignment="1" applyProtection="1">
      <alignment horizontal="center" vertical="center" wrapText="1"/>
      <protection locked="0"/>
    </xf>
    <xf numFmtId="166" fontId="7" fillId="0" borderId="5" xfId="4" applyNumberFormat="1" applyFont="1" applyBorder="1" applyAlignment="1" applyProtection="1">
      <alignment horizontal="center" vertical="center" wrapText="1"/>
      <protection locked="0"/>
    </xf>
    <xf numFmtId="166" fontId="6" fillId="0" borderId="3" xfId="4" applyNumberFormat="1" applyFont="1" applyBorder="1" applyAlignment="1">
      <alignment horizontal="center" vertical="center" wrapText="1"/>
    </xf>
    <xf numFmtId="166" fontId="8" fillId="0" borderId="4" xfId="4" applyNumberFormat="1" applyFont="1" applyBorder="1" applyAlignment="1" applyProtection="1">
      <alignment horizontal="center" wrapText="1"/>
      <protection locked="0"/>
    </xf>
    <xf numFmtId="166" fontId="6" fillId="0" borderId="1" xfId="4" applyNumberFormat="1" applyFont="1" applyBorder="1" applyAlignment="1">
      <alignment horizontal="center" vertical="center" wrapText="1"/>
    </xf>
    <xf numFmtId="166" fontId="6" fillId="0" borderId="6" xfId="4" applyNumberFormat="1" applyFont="1" applyBorder="1" applyAlignment="1" applyProtection="1">
      <alignment horizontal="center" vertical="center" wrapText="1"/>
      <protection locked="0"/>
    </xf>
    <xf numFmtId="166" fontId="6" fillId="0" borderId="7" xfId="4" applyNumberFormat="1" applyFont="1" applyBorder="1" applyAlignment="1" applyProtection="1">
      <alignment horizontal="center" vertical="center" wrapText="1"/>
      <protection locked="0"/>
    </xf>
    <xf numFmtId="166" fontId="6" fillId="0" borderId="8" xfId="4" applyNumberFormat="1" applyFont="1" applyBorder="1" applyAlignment="1" applyProtection="1">
      <alignment horizontal="center" vertical="center" wrapText="1"/>
      <protection locked="0"/>
    </xf>
    <xf numFmtId="166" fontId="6" fillId="0" borderId="9" xfId="4" applyNumberFormat="1" applyFont="1" applyBorder="1" applyAlignment="1">
      <alignment horizontal="center" vertical="center" wrapText="1"/>
    </xf>
    <xf numFmtId="166" fontId="6" fillId="0" borderId="6" xfId="4" applyNumberFormat="1" applyFont="1" applyBorder="1" applyAlignment="1">
      <alignment horizontal="center" vertical="center" wrapText="1"/>
    </xf>
    <xf numFmtId="166" fontId="6" fillId="0" borderId="3" xfId="4" applyNumberFormat="1" applyFont="1" applyBorder="1" applyAlignment="1" applyProtection="1">
      <alignment horizontal="center" vertical="center" wrapText="1"/>
      <protection locked="0"/>
    </xf>
    <xf numFmtId="166" fontId="6" fillId="0" borderId="4" xfId="4" applyNumberFormat="1" applyFont="1" applyBorder="1" applyAlignment="1">
      <alignment horizontal="center" vertical="center" wrapText="1"/>
    </xf>
    <xf numFmtId="0" fontId="3" fillId="0" borderId="0" xfId="4" applyFont="1" applyAlignment="1">
      <alignment vertical="center" wrapText="1"/>
    </xf>
    <xf numFmtId="37" fontId="3" fillId="0" borderId="4" xfId="4" applyNumberFormat="1" applyFont="1" applyBorder="1" applyAlignment="1" applyProtection="1">
      <alignment horizontal="center" vertical="center"/>
      <protection locked="0"/>
    </xf>
    <xf numFmtId="167" fontId="9" fillId="0" borderId="4" xfId="4" applyNumberFormat="1" applyFont="1" applyBorder="1" applyAlignment="1" applyProtection="1">
      <alignment horizontal="left"/>
      <protection locked="0"/>
    </xf>
    <xf numFmtId="0" fontId="3" fillId="0" borderId="4" xfId="4" applyFont="1" applyBorder="1" applyAlignment="1" applyProtection="1">
      <alignment wrapText="1"/>
      <protection locked="0"/>
    </xf>
    <xf numFmtId="4" fontId="3" fillId="0" borderId="1" xfId="4" applyNumberFormat="1" applyFont="1" applyBorder="1" applyAlignment="1" applyProtection="1">
      <alignment horizontal="right"/>
      <protection locked="0"/>
    </xf>
    <xf numFmtId="4" fontId="3" fillId="0" borderId="6" xfId="4" applyNumberFormat="1" applyFont="1" applyBorder="1" applyProtection="1">
      <protection locked="0"/>
    </xf>
    <xf numFmtId="3" fontId="3" fillId="0" borderId="4" xfId="4" applyNumberFormat="1" applyFont="1" applyBorder="1" applyProtection="1">
      <protection locked="0"/>
    </xf>
    <xf numFmtId="4" fontId="3" fillId="0" borderId="10" xfId="4" applyNumberFormat="1" applyFont="1" applyBorder="1" applyProtection="1">
      <protection locked="0"/>
    </xf>
    <xf numFmtId="20" fontId="3" fillId="2" borderId="11" xfId="4" applyNumberFormat="1" applyFont="1" applyFill="1" applyBorder="1" applyProtection="1">
      <protection locked="0"/>
    </xf>
    <xf numFmtId="20" fontId="3" fillId="0" borderId="12" xfId="4" applyNumberFormat="1" applyFont="1" applyBorder="1" applyAlignment="1" applyProtection="1">
      <alignment horizontal="right"/>
      <protection locked="0"/>
    </xf>
    <xf numFmtId="40" fontId="3" fillId="2" borderId="13" xfId="2" applyNumberFormat="1" applyFont="1" applyFill="1" applyBorder="1"/>
    <xf numFmtId="4" fontId="3" fillId="0" borderId="3" xfId="4" applyNumberFormat="1" applyFont="1" applyBorder="1" applyAlignment="1" applyProtection="1">
      <alignment horizontal="right"/>
      <protection locked="0"/>
    </xf>
    <xf numFmtId="3" fontId="3" fillId="0" borderId="4" xfId="4" applyNumberFormat="1" applyFont="1" applyBorder="1" applyAlignment="1" applyProtection="1">
      <alignment horizontal="right"/>
      <protection locked="0"/>
    </xf>
    <xf numFmtId="4" fontId="3" fillId="2" borderId="1" xfId="4" applyNumberFormat="1" applyFont="1" applyFill="1" applyBorder="1"/>
    <xf numFmtId="4" fontId="3" fillId="0" borderId="6" xfId="4" applyNumberFormat="1" applyFont="1" applyBorder="1"/>
    <xf numFmtId="3" fontId="3" fillId="0" borderId="3" xfId="4" applyNumberFormat="1" applyFont="1" applyBorder="1" applyProtection="1">
      <protection locked="0"/>
    </xf>
    <xf numFmtId="4" fontId="3" fillId="2" borderId="4" xfId="4" applyNumberFormat="1" applyFont="1" applyFill="1" applyBorder="1"/>
    <xf numFmtId="4" fontId="3" fillId="0" borderId="0" xfId="4" applyNumberFormat="1" applyFont="1"/>
    <xf numFmtId="4" fontId="3" fillId="0" borderId="6" xfId="4" applyNumberFormat="1" applyFont="1" applyBorder="1" applyAlignment="1" applyProtection="1">
      <alignment horizontal="right"/>
      <protection locked="0"/>
    </xf>
    <xf numFmtId="20" fontId="3" fillId="2" borderId="12" xfId="4" applyNumberFormat="1" applyFont="1" applyFill="1" applyBorder="1" applyProtection="1">
      <protection locked="0"/>
    </xf>
    <xf numFmtId="20" fontId="3" fillId="0" borderId="14" xfId="4" applyNumberFormat="1" applyFont="1" applyBorder="1" applyAlignment="1" applyProtection="1">
      <alignment horizontal="right"/>
      <protection locked="0"/>
    </xf>
    <xf numFmtId="20" fontId="3" fillId="2" borderId="14" xfId="4" applyNumberFormat="1" applyFont="1" applyFill="1" applyBorder="1" applyProtection="1">
      <protection locked="0"/>
    </xf>
    <xf numFmtId="4" fontId="3" fillId="0" borderId="0" xfId="4" applyNumberFormat="1" applyFont="1" applyAlignment="1">
      <alignment horizontal="center"/>
    </xf>
    <xf numFmtId="0" fontId="10" fillId="0" borderId="0" xfId="4" applyFont="1" applyAlignment="1">
      <alignment horizontal="left" indent="2"/>
    </xf>
    <xf numFmtId="14" fontId="9" fillId="0" borderId="4" xfId="4" applyNumberFormat="1" applyFont="1" applyBorder="1" applyAlignment="1" applyProtection="1">
      <alignment horizontal="left"/>
      <protection locked="0"/>
    </xf>
    <xf numFmtId="0" fontId="3" fillId="0" borderId="4" xfId="4" applyFont="1" applyBorder="1" applyAlignment="1" applyProtection="1">
      <alignment horizontal="center" wrapText="1"/>
      <protection locked="0"/>
    </xf>
    <xf numFmtId="4" fontId="11" fillId="0" borderId="4" xfId="4" applyNumberFormat="1" applyFont="1" applyBorder="1" applyAlignment="1" applyProtection="1">
      <alignment horizontal="right"/>
      <protection locked="0"/>
    </xf>
    <xf numFmtId="4" fontId="11" fillId="0" borderId="6" xfId="4" applyNumberFormat="1" applyFont="1" applyBorder="1" applyProtection="1">
      <protection locked="0"/>
    </xf>
    <xf numFmtId="3" fontId="11" fillId="0" borderId="4" xfId="4" applyNumberFormat="1" applyFont="1" applyBorder="1" applyProtection="1">
      <protection locked="0"/>
    </xf>
    <xf numFmtId="4" fontId="11" fillId="0" borderId="8" xfId="4" applyNumberFormat="1" applyFont="1" applyBorder="1" applyProtection="1">
      <protection locked="0"/>
    </xf>
    <xf numFmtId="4" fontId="11" fillId="0" borderId="4" xfId="4" applyNumberFormat="1" applyFont="1" applyBorder="1"/>
    <xf numFmtId="3" fontId="12" fillId="0" borderId="4" xfId="4" applyNumberFormat="1" applyFont="1" applyBorder="1" applyAlignment="1" applyProtection="1">
      <alignment horizontal="right"/>
      <protection locked="0"/>
    </xf>
    <xf numFmtId="4" fontId="12" fillId="0" borderId="4" xfId="4" applyNumberFormat="1" applyFont="1" applyBorder="1" applyAlignment="1" applyProtection="1">
      <alignment horizontal="right"/>
      <protection locked="0"/>
    </xf>
    <xf numFmtId="4" fontId="12" fillId="0" borderId="4" xfId="4" applyNumberFormat="1" applyFont="1" applyBorder="1"/>
    <xf numFmtId="4" fontId="12" fillId="0" borderId="6" xfId="4" applyNumberFormat="1" applyFont="1" applyBorder="1" applyProtection="1">
      <protection locked="0"/>
    </xf>
    <xf numFmtId="3" fontId="11" fillId="0" borderId="4" xfId="4" applyNumberFormat="1" applyFont="1" applyBorder="1" applyAlignment="1" applyProtection="1">
      <alignment horizontal="right"/>
      <protection locked="0"/>
    </xf>
    <xf numFmtId="4" fontId="12" fillId="0" borderId="6" xfId="4" applyNumberFormat="1" applyFont="1" applyBorder="1"/>
    <xf numFmtId="4" fontId="11" fillId="2" borderId="4" xfId="4" applyNumberFormat="1" applyFont="1" applyFill="1" applyBorder="1"/>
    <xf numFmtId="0" fontId="13" fillId="0" borderId="0" xfId="4" applyFont="1" applyAlignment="1">
      <alignment horizontal="left" indent="2"/>
    </xf>
    <xf numFmtId="4" fontId="11" fillId="0" borderId="0" xfId="4" applyNumberFormat="1" applyFont="1"/>
    <xf numFmtId="0" fontId="11" fillId="0" borderId="0" xfId="4" applyFont="1"/>
    <xf numFmtId="0" fontId="14" fillId="0" borderId="0" xfId="4" applyFont="1" applyAlignment="1" applyProtection="1">
      <alignment horizontal="center" vertical="center"/>
      <protection locked="0"/>
    </xf>
    <xf numFmtId="14" fontId="15" fillId="0" borderId="0" xfId="4" applyNumberFormat="1" applyFont="1" applyAlignment="1" applyProtection="1">
      <alignment horizontal="left"/>
      <protection locked="0"/>
    </xf>
    <xf numFmtId="0" fontId="15" fillId="0" borderId="0" xfId="4" applyFont="1" applyAlignment="1" applyProtection="1">
      <alignment wrapText="1"/>
      <protection locked="0"/>
    </xf>
    <xf numFmtId="4" fontId="8" fillId="0" borderId="0" xfId="4" applyNumberFormat="1" applyFont="1" applyProtection="1">
      <protection locked="0"/>
    </xf>
    <xf numFmtId="3" fontId="8" fillId="0" borderId="0" xfId="4" applyNumberFormat="1" applyFont="1" applyProtection="1">
      <protection locked="0"/>
    </xf>
    <xf numFmtId="4" fontId="8" fillId="0" borderId="0" xfId="4" applyNumberFormat="1" applyFont="1"/>
    <xf numFmtId="3" fontId="15" fillId="0" borderId="0" xfId="4" applyNumberFormat="1" applyFont="1" applyAlignment="1" applyProtection="1">
      <alignment horizontal="center"/>
      <protection locked="0"/>
    </xf>
    <xf numFmtId="4" fontId="15" fillId="0" borderId="0" xfId="4" applyNumberFormat="1" applyFont="1" applyProtection="1">
      <protection locked="0"/>
    </xf>
    <xf numFmtId="4" fontId="16" fillId="0" borderId="0" xfId="4" applyNumberFormat="1" applyFont="1"/>
    <xf numFmtId="4" fontId="15" fillId="0" borderId="0" xfId="4" applyNumberFormat="1" applyFont="1" applyAlignment="1" applyProtection="1">
      <alignment horizontal="center"/>
      <protection locked="0"/>
    </xf>
    <xf numFmtId="4" fontId="15" fillId="0" borderId="0" xfId="4" applyNumberFormat="1" applyFont="1"/>
    <xf numFmtId="0" fontId="6" fillId="0" borderId="0" xfId="4" applyFont="1" applyProtection="1">
      <protection locked="0"/>
    </xf>
    <xf numFmtId="4" fontId="6" fillId="0" borderId="15" xfId="4" applyNumberFormat="1" applyFont="1" applyBorder="1" applyProtection="1">
      <protection locked="0"/>
    </xf>
    <xf numFmtId="4" fontId="6" fillId="0" borderId="0" xfId="4" applyNumberFormat="1" applyFont="1" applyProtection="1">
      <protection locked="0"/>
    </xf>
    <xf numFmtId="3" fontId="6" fillId="0" borderId="0" xfId="4" applyNumberFormat="1" applyFont="1" applyProtection="1">
      <protection locked="0"/>
    </xf>
    <xf numFmtId="4" fontId="6" fillId="0" borderId="0" xfId="4" applyNumberFormat="1" applyFont="1"/>
    <xf numFmtId="4" fontId="6" fillId="0" borderId="15" xfId="4" applyNumberFormat="1" applyFont="1" applyBorder="1"/>
    <xf numFmtId="4" fontId="6" fillId="0" borderId="0" xfId="4" applyNumberFormat="1" applyFont="1" applyAlignment="1" applyProtection="1">
      <alignment horizontal="center"/>
      <protection locked="0"/>
    </xf>
    <xf numFmtId="4" fontId="3" fillId="0" borderId="0" xfId="4" applyNumberFormat="1" applyFont="1" applyProtection="1">
      <protection locked="0"/>
    </xf>
    <xf numFmtId="4" fontId="3" fillId="0" borderId="0" xfId="4" applyNumberFormat="1" applyFont="1" applyAlignment="1" applyProtection="1">
      <alignment horizontal="center"/>
      <protection locked="0"/>
    </xf>
    <xf numFmtId="4" fontId="3" fillId="0" borderId="3" xfId="4" applyNumberFormat="1" applyFont="1" applyBorder="1"/>
    <xf numFmtId="0" fontId="5" fillId="0" borderId="0" xfId="4" applyFont="1" applyProtection="1">
      <protection locked="0"/>
    </xf>
    <xf numFmtId="14" fontId="3" fillId="0" borderId="0" xfId="4" applyNumberFormat="1" applyFont="1" applyProtection="1">
      <protection locked="0"/>
    </xf>
    <xf numFmtId="1" fontId="3" fillId="0" borderId="0" xfId="4" applyNumberFormat="1" applyFont="1" applyAlignment="1" applyProtection="1">
      <alignment horizontal="center"/>
      <protection locked="0"/>
    </xf>
    <xf numFmtId="0" fontId="17" fillId="2" borderId="0" xfId="4" applyFont="1" applyFill="1" applyProtection="1">
      <protection locked="0"/>
    </xf>
    <xf numFmtId="0" fontId="5" fillId="0" borderId="16" xfId="4" applyFont="1" applyBorder="1" applyProtection="1">
      <protection locked="0"/>
    </xf>
    <xf numFmtId="0" fontId="3" fillId="0" borderId="5" xfId="4" applyFont="1" applyBorder="1" applyProtection="1">
      <protection locked="0"/>
    </xf>
    <xf numFmtId="14" fontId="3" fillId="0" borderId="5" xfId="4" applyNumberFormat="1" applyFont="1" applyBorder="1" applyProtection="1">
      <protection locked="0"/>
    </xf>
    <xf numFmtId="4" fontId="3" fillId="0" borderId="17" xfId="4" applyNumberFormat="1" applyFont="1" applyBorder="1" applyProtection="1">
      <protection locked="0"/>
    </xf>
    <xf numFmtId="0" fontId="3" fillId="0" borderId="18" xfId="4" applyFont="1" applyBorder="1" applyProtection="1">
      <protection locked="0"/>
    </xf>
    <xf numFmtId="0" fontId="3" fillId="0" borderId="9" xfId="4" applyFont="1" applyBorder="1" applyProtection="1">
      <protection locked="0"/>
    </xf>
    <xf numFmtId="0" fontId="3" fillId="0" borderId="19" xfId="4" applyFont="1" applyBorder="1" applyProtection="1">
      <protection locked="0"/>
    </xf>
    <xf numFmtId="14" fontId="3" fillId="0" borderId="19" xfId="4" applyNumberFormat="1" applyFont="1" applyBorder="1" applyProtection="1">
      <protection locked="0"/>
    </xf>
    <xf numFmtId="0" fontId="3" fillId="0" borderId="7" xfId="4" applyFont="1" applyBorder="1" applyProtection="1">
      <protection locked="0"/>
    </xf>
    <xf numFmtId="0" fontId="18" fillId="2" borderId="9" xfId="4" applyFont="1" applyFill="1" applyBorder="1" applyAlignment="1">
      <alignment horizontal="center"/>
    </xf>
    <xf numFmtId="2" fontId="18" fillId="2" borderId="8" xfId="4" applyNumberFormat="1" applyFont="1" applyFill="1" applyBorder="1" applyAlignment="1">
      <alignment horizontal="center"/>
    </xf>
    <xf numFmtId="4" fontId="17" fillId="0" borderId="0" xfId="4" applyNumberFormat="1" applyFont="1" applyAlignment="1" applyProtection="1">
      <alignment vertical="top"/>
      <protection locked="0"/>
    </xf>
    <xf numFmtId="4" fontId="3" fillId="0" borderId="0" xfId="4" applyNumberFormat="1" applyFont="1" applyAlignment="1" applyProtection="1">
      <alignment vertical="center"/>
      <protection locked="0"/>
    </xf>
    <xf numFmtId="0" fontId="3" fillId="0" borderId="0" xfId="4" applyFont="1" applyAlignment="1">
      <alignment vertical="top"/>
    </xf>
    <xf numFmtId="0" fontId="21" fillId="0" borderId="0" xfId="4" applyFont="1"/>
    <xf numFmtId="17" fontId="2" fillId="0" borderId="0" xfId="4" applyNumberFormat="1" applyFont="1"/>
    <xf numFmtId="0" fontId="2" fillId="0" borderId="0" xfId="4" applyFont="1"/>
    <xf numFmtId="168" fontId="24" fillId="0" borderId="4" xfId="4" applyNumberFormat="1" applyBorder="1"/>
    <xf numFmtId="168" fontId="24" fillId="0" borderId="0" xfId="4" applyNumberFormat="1"/>
    <xf numFmtId="0" fontId="2" fillId="3" borderId="0" xfId="4" applyFont="1" applyFill="1"/>
    <xf numFmtId="0" fontId="24" fillId="3" borderId="0" xfId="4" applyFill="1"/>
    <xf numFmtId="0" fontId="0" fillId="3" borderId="0" xfId="4" applyFont="1" applyFill="1"/>
    <xf numFmtId="168" fontId="24" fillId="2" borderId="4" xfId="4" applyNumberFormat="1" applyFill="1" applyBorder="1"/>
    <xf numFmtId="168" fontId="23" fillId="2" borderId="0" xfId="4" applyNumberFormat="1" applyFont="1" applyFill="1"/>
    <xf numFmtId="168" fontId="2" fillId="0" borderId="0" xfId="4" applyNumberFormat="1" applyFont="1"/>
    <xf numFmtId="0" fontId="0" fillId="2" borderId="0" xfId="4" applyFont="1" applyFill="1"/>
    <xf numFmtId="0" fontId="24" fillId="2" borderId="0" xfId="4" applyFill="1"/>
    <xf numFmtId="164" fontId="0" fillId="0" borderId="4" xfId="1" applyFont="1" applyBorder="1"/>
    <xf numFmtId="164" fontId="0" fillId="0" borderId="0" xfId="1" applyFont="1"/>
    <xf numFmtId="164" fontId="2" fillId="2" borderId="4" xfId="1" applyFont="1" applyFill="1" applyBorder="1"/>
    <xf numFmtId="164" fontId="2" fillId="0" borderId="0" xfId="1" applyFont="1"/>
    <xf numFmtId="0" fontId="2" fillId="0" borderId="20" xfId="4" applyFont="1" applyBorder="1"/>
    <xf numFmtId="0" fontId="2" fillId="0" borderId="21" xfId="4" applyFont="1" applyBorder="1"/>
    <xf numFmtId="0" fontId="2" fillId="0" borderId="22" xfId="4" applyFont="1" applyBorder="1"/>
    <xf numFmtId="14" fontId="24" fillId="0" borderId="23" xfId="4" applyNumberFormat="1" applyBorder="1"/>
    <xf numFmtId="168" fontId="24" fillId="0" borderId="24" xfId="4" applyNumberFormat="1" applyBorder="1"/>
    <xf numFmtId="168" fontId="24" fillId="0" borderId="25" xfId="4" applyNumberFormat="1" applyBorder="1"/>
    <xf numFmtId="168" fontId="0" fillId="0" borderId="26" xfId="4" applyNumberFormat="1" applyFont="1" applyBorder="1" applyAlignment="1">
      <alignment horizontal="center"/>
    </xf>
    <xf numFmtId="0" fontId="0" fillId="0" borderId="27" xfId="4" applyFont="1" applyBorder="1"/>
    <xf numFmtId="14" fontId="24" fillId="0" borderId="28" xfId="4" applyNumberFormat="1" applyBorder="1"/>
    <xf numFmtId="168" fontId="24" fillId="0" borderId="3" xfId="4" applyNumberFormat="1" applyBorder="1"/>
    <xf numFmtId="168" fontId="0" fillId="0" borderId="1" xfId="4" applyNumberFormat="1" applyFont="1" applyBorder="1" applyAlignment="1">
      <alignment horizontal="center"/>
    </xf>
    <xf numFmtId="0" fontId="0" fillId="0" borderId="29" xfId="4" applyFont="1" applyBorder="1"/>
    <xf numFmtId="168" fontId="24" fillId="0" borderId="1" xfId="4" applyNumberFormat="1" applyBorder="1" applyAlignment="1">
      <alignment horizontal="center"/>
    </xf>
    <xf numFmtId="14" fontId="24" fillId="0" borderId="30" xfId="4" applyNumberFormat="1" applyBorder="1"/>
    <xf numFmtId="168" fontId="24" fillId="0" borderId="31" xfId="4" applyNumberFormat="1" applyBorder="1"/>
    <xf numFmtId="168" fontId="24" fillId="0" borderId="32" xfId="4" applyNumberFormat="1" applyBorder="1"/>
    <xf numFmtId="168" fontId="24" fillId="0" borderId="33" xfId="4" applyNumberFormat="1" applyBorder="1" applyAlignment="1">
      <alignment horizontal="center"/>
    </xf>
    <xf numFmtId="168" fontId="24" fillId="2" borderId="32" xfId="4" applyNumberFormat="1" applyFill="1" applyBorder="1"/>
    <xf numFmtId="0" fontId="24" fillId="0" borderId="34" xfId="4" applyBorder="1"/>
    <xf numFmtId="168" fontId="2" fillId="2" borderId="8" xfId="4" applyNumberFormat="1" applyFont="1" applyFill="1" applyBorder="1"/>
    <xf numFmtId="4" fontId="3" fillId="0" borderId="0" xfId="4" applyNumberFormat="1" applyFont="1" applyAlignment="1" applyProtection="1">
      <alignment horizontal="left" wrapText="1"/>
      <protection locked="0"/>
    </xf>
    <xf numFmtId="0" fontId="3" fillId="0" borderId="4" xfId="4" applyFont="1" applyBorder="1" applyAlignment="1" applyProtection="1">
      <alignment horizontal="left"/>
      <protection locked="0"/>
    </xf>
    <xf numFmtId="0" fontId="11" fillId="0" borderId="4" xfId="4" applyFont="1" applyBorder="1" applyAlignment="1" applyProtection="1">
      <alignment horizontal="left" wrapText="1"/>
      <protection locked="0"/>
    </xf>
    <xf numFmtId="0" fontId="1" fillId="0" borderId="35" xfId="3" applyBorder="1" applyAlignment="1" applyProtection="1">
      <alignment horizontal="left"/>
      <protection locked="0"/>
    </xf>
    <xf numFmtId="4" fontId="3" fillId="0" borderId="0" xfId="4" applyNumberFormat="1" applyFont="1" applyAlignment="1" applyProtection="1">
      <alignment horizontal="left" vertical="top" wrapText="1"/>
      <protection locked="0"/>
    </xf>
    <xf numFmtId="0" fontId="0" fillId="3" borderId="0" xfId="4" applyFont="1" applyFill="1" applyAlignment="1">
      <alignment horizontal="left" wrapText="1"/>
    </xf>
    <xf numFmtId="0" fontId="18" fillId="4" borderId="16" xfId="4" applyFont="1" applyFill="1" applyBorder="1"/>
    <xf numFmtId="0" fontId="19" fillId="4" borderId="10" xfId="4" applyFont="1" applyFill="1" applyBorder="1" applyAlignment="1">
      <alignment horizontal="center"/>
    </xf>
    <xf numFmtId="0" fontId="18" fillId="4" borderId="9" xfId="4" applyFont="1" applyFill="1" applyBorder="1" applyAlignment="1">
      <alignment horizontal="center"/>
    </xf>
    <xf numFmtId="0" fontId="18" fillId="4" borderId="8" xfId="4" applyFont="1" applyFill="1" applyBorder="1" applyAlignment="1">
      <alignment horizontal="center"/>
    </xf>
    <xf numFmtId="0" fontId="18" fillId="4" borderId="18" xfId="4" applyFont="1" applyFill="1" applyBorder="1" applyAlignment="1">
      <alignment horizontal="center"/>
    </xf>
    <xf numFmtId="0" fontId="18" fillId="4" borderId="6" xfId="4" applyFont="1" applyFill="1" applyBorder="1" applyAlignment="1">
      <alignment horizontal="center"/>
    </xf>
    <xf numFmtId="2" fontId="18" fillId="4" borderId="6" xfId="4" applyNumberFormat="1" applyFont="1" applyFill="1" applyBorder="1" applyAlignment="1">
      <alignment horizontal="center"/>
    </xf>
    <xf numFmtId="2" fontId="18" fillId="4" borderId="8" xfId="4" applyNumberFormat="1" applyFont="1" applyFill="1" applyBorder="1" applyAlignment="1">
      <alignment horizontal="center"/>
    </xf>
    <xf numFmtId="0" fontId="25" fillId="0" borderId="35" xfId="5" applyBorder="1" applyAlignment="1" applyProtection="1">
      <alignment horizontal="left"/>
      <protection locked="0"/>
    </xf>
  </cellXfs>
  <cellStyles count="6">
    <cellStyle name="Euro" xfId="1" xr:uid="{DDBAFB85-BD4F-407B-9C44-EF95AF492D3A}"/>
    <cellStyle name="Excel Built-in Comma" xfId="2" xr:uid="{43F5BB46-C1B3-4717-9AA2-B4DBF3B5ED34}"/>
    <cellStyle name="Excel Built-in Hyperlink" xfId="3" xr:uid="{7D003078-971C-4847-9758-042CD87F8D24}"/>
    <cellStyle name="Excel Built-in Normal" xfId="4" xr:uid="{760D3F80-462D-4B87-AE85-ACEC20A0717A}"/>
    <cellStyle name="Link" xfId="5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9</xdr:row>
      <xdr:rowOff>142875</xdr:rowOff>
    </xdr:from>
    <xdr:to>
      <xdr:col>4</xdr:col>
      <xdr:colOff>47625</xdr:colOff>
      <xdr:row>12</xdr:row>
      <xdr:rowOff>38100</xdr:rowOff>
    </xdr:to>
    <xdr:sp macro="" textlink="">
      <xdr:nvSpPr>
        <xdr:cNvPr id="4099" name="Geschweifte Klammer rechts 1">
          <a:extLst>
            <a:ext uri="{FF2B5EF4-FFF2-40B4-BE49-F238E27FC236}">
              <a16:creationId xmlns:a16="http://schemas.microsoft.com/office/drawing/2014/main" id="{28C4B05F-8B37-1CD3-844A-3AADEAA74B57}"/>
            </a:ext>
          </a:extLst>
        </xdr:cNvPr>
        <xdr:cNvSpPr>
          <a:spLocks/>
        </xdr:cNvSpPr>
      </xdr:nvSpPr>
      <xdr:spPr bwMode="auto">
        <a:xfrm>
          <a:off x="3514725" y="1695450"/>
          <a:ext cx="142875" cy="381000"/>
        </a:xfrm>
        <a:prstGeom prst="rightBrace">
          <a:avLst>
            <a:gd name="adj1" fmla="val 22222"/>
            <a:gd name="adj2" fmla="val 50000"/>
          </a:avLst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1076325</xdr:colOff>
      <xdr:row>12</xdr:row>
      <xdr:rowOff>76200</xdr:rowOff>
    </xdr:from>
    <xdr:to>
      <xdr:col>4</xdr:col>
      <xdr:colOff>76200</xdr:colOff>
      <xdr:row>12</xdr:row>
      <xdr:rowOff>76200</xdr:rowOff>
    </xdr:to>
    <xdr:cxnSp macro="">
      <xdr:nvCxnSpPr>
        <xdr:cNvPr id="4100" name="Gerade Verbindung mit Pfeil 2">
          <a:extLst>
            <a:ext uri="{FF2B5EF4-FFF2-40B4-BE49-F238E27FC236}">
              <a16:creationId xmlns:a16="http://schemas.microsoft.com/office/drawing/2014/main" id="{CDE1743D-B222-5558-05A4-357F0196041C}"/>
            </a:ext>
          </a:extLst>
        </xdr:cNvPr>
        <xdr:cNvCxnSpPr>
          <a:cxnSpLocks noChangeShapeType="1"/>
        </xdr:cNvCxnSpPr>
      </xdr:nvCxnSpPr>
      <xdr:spPr bwMode="auto">
        <a:xfrm flipH="1">
          <a:off x="3267075" y="2114550"/>
          <a:ext cx="419100" cy="0"/>
        </a:xfrm>
        <a:prstGeom prst="bentConnector3">
          <a:avLst>
            <a:gd name="adj1" fmla="val 50000"/>
          </a:avLst>
        </a:prstGeom>
        <a:noFill/>
        <a:ln w="9360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beiterkammer.at/beratung/steuerundeinkommen/steuertipps/Dienstreise.html" TargetMode="External"/><Relationship Id="rId2" Type="http://schemas.openxmlformats.org/officeDocument/2006/relationships/hyperlink" Target="http://maps.google.at/" TargetMode="External"/><Relationship Id="rId1" Type="http://schemas.openxmlformats.org/officeDocument/2006/relationships/hyperlink" Target="http://www.arbeiterkammer.com/bilder/d4/Reisekosten_abJuli200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A035-0FDD-4BC3-A5F5-3F130206D8AC}">
  <dimension ref="A1:BC58"/>
  <sheetViews>
    <sheetView tabSelected="1" workbookViewId="0">
      <selection activeCell="G39" sqref="G39"/>
    </sheetView>
  </sheetViews>
  <sheetFormatPr baseColWidth="10" defaultColWidth="11.5703125" defaultRowHeight="12" customHeight="1" x14ac:dyDescent="0.2"/>
  <cols>
    <col min="1" max="1" width="7.7109375" style="2" customWidth="1"/>
    <col min="2" max="2" width="7" style="2" customWidth="1"/>
    <col min="3" max="3" width="9" style="2" customWidth="1"/>
    <col min="4" max="4" width="14.42578125" style="2" customWidth="1"/>
    <col min="5" max="5" width="7.28515625" style="2" customWidth="1"/>
    <col min="6" max="6" width="1.28515625" style="2" customWidth="1"/>
    <col min="7" max="7" width="4.7109375" style="2" customWidth="1"/>
    <col min="8" max="8" width="3.7109375" style="2" customWidth="1"/>
    <col min="9" max="9" width="7.28515625" style="3" customWidth="1"/>
    <col min="10" max="10" width="6.42578125" style="2" customWidth="1"/>
    <col min="11" max="11" width="6.85546875" style="2" customWidth="1"/>
    <col min="12" max="12" width="5.7109375" style="3" customWidth="1"/>
    <col min="13" max="13" width="1.42578125" style="2" customWidth="1"/>
    <col min="14" max="14" width="12.5703125" style="4" customWidth="1"/>
    <col min="15" max="15" width="7" style="4" customWidth="1"/>
    <col min="16" max="16" width="5.85546875" style="3" customWidth="1"/>
    <col min="17" max="17" width="1.42578125" style="3" customWidth="1"/>
    <col min="18" max="18" width="8.7109375" style="3" customWidth="1"/>
    <col min="19" max="19" width="7.85546875" style="3" customWidth="1"/>
    <col min="20" max="20" width="2" style="3" customWidth="1"/>
    <col min="21" max="21" width="5.28515625" style="3" customWidth="1"/>
    <col min="22" max="22" width="6.140625" style="3" customWidth="1"/>
    <col min="23" max="25" width="11.5703125" style="3"/>
    <col min="26" max="26" width="5.28515625" style="3" customWidth="1"/>
    <col min="27" max="27" width="6.140625" style="3" customWidth="1"/>
    <col min="28" max="32" width="11.5703125" style="3"/>
    <col min="33" max="33" width="4.28515625" style="3" customWidth="1"/>
    <col min="34" max="35" width="3" style="3" customWidth="1"/>
    <col min="36" max="16384" width="11.5703125" style="3"/>
  </cols>
  <sheetData>
    <row r="1" spans="1:55" ht="29.25" customHeight="1" x14ac:dyDescent="0.2">
      <c r="A1" s="5" t="s">
        <v>0</v>
      </c>
      <c r="R1" s="2"/>
    </row>
    <row r="2" spans="1:55" ht="12" customHeight="1" x14ac:dyDescent="0.2">
      <c r="G2" s="144" t="s">
        <v>1</v>
      </c>
      <c r="H2" s="144"/>
      <c r="I2" s="144"/>
      <c r="J2" s="144"/>
      <c r="K2" s="144"/>
      <c r="L2" s="144"/>
      <c r="N2" s="6" t="s">
        <v>2</v>
      </c>
      <c r="O2" s="7"/>
      <c r="P2" s="8"/>
      <c r="R2" s="9" t="s">
        <v>3</v>
      </c>
      <c r="S2" s="8"/>
    </row>
    <row r="3" spans="1:55" s="26" customFormat="1" ht="24" customHeight="1" x14ac:dyDescent="0.2">
      <c r="A3" s="10" t="s">
        <v>4</v>
      </c>
      <c r="B3" s="11" t="s">
        <v>5</v>
      </c>
      <c r="C3" s="12" t="s">
        <v>6</v>
      </c>
      <c r="D3" s="12" t="s">
        <v>7</v>
      </c>
      <c r="E3" s="11" t="s">
        <v>8</v>
      </c>
      <c r="F3" s="13"/>
      <c r="G3" s="14" t="s">
        <v>9</v>
      </c>
      <c r="H3" s="15" t="s">
        <v>10</v>
      </c>
      <c r="I3" s="16" t="s">
        <v>11</v>
      </c>
      <c r="J3" s="17" t="s">
        <v>12</v>
      </c>
      <c r="K3" s="17" t="s">
        <v>13</v>
      </c>
      <c r="L3" s="18" t="s">
        <v>14</v>
      </c>
      <c r="M3" s="19"/>
      <c r="N3" s="20" t="s">
        <v>15</v>
      </c>
      <c r="O3" s="21" t="s">
        <v>16</v>
      </c>
      <c r="P3" s="22" t="s">
        <v>14</v>
      </c>
      <c r="Q3" s="23"/>
      <c r="R3" s="24" t="s">
        <v>17</v>
      </c>
      <c r="S3" s="25" t="s">
        <v>18</v>
      </c>
    </row>
    <row r="4" spans="1:55" ht="12" customHeight="1" x14ac:dyDescent="0.2">
      <c r="A4" s="27">
        <v>1</v>
      </c>
      <c r="B4" s="28">
        <v>40401</v>
      </c>
      <c r="C4" s="29" t="s">
        <v>19</v>
      </c>
      <c r="D4" s="29" t="s">
        <v>20</v>
      </c>
      <c r="E4" s="30">
        <v>210</v>
      </c>
      <c r="F4" s="31"/>
      <c r="G4" s="32">
        <v>2</v>
      </c>
      <c r="H4" s="33"/>
      <c r="I4" s="34">
        <f>IF(OR(J4="-",K4="-"),IF(J4="-",IF(K4="-",TIME(23,59,),K4),24-J4),K4-J4)</f>
        <v>0.21527777777777862</v>
      </c>
      <c r="J4" s="35">
        <v>0.3263888888888889</v>
      </c>
      <c r="K4" s="35">
        <v>0.54166666666666752</v>
      </c>
      <c r="L4" s="36">
        <f>(LOOKUP(HOUR(I4)+MINUTE(I4)/60,$AD$39:$AD$51,$AE$39:$AE$51))+G4*30</f>
        <v>75</v>
      </c>
      <c r="M4" s="31"/>
      <c r="N4" s="37">
        <v>55</v>
      </c>
      <c r="O4" s="38"/>
      <c r="P4" s="39">
        <f>IF(N4&gt;0,N4,O4*17)</f>
        <v>55</v>
      </c>
      <c r="Q4" s="40"/>
      <c r="R4" s="41">
        <v>540</v>
      </c>
      <c r="S4" s="42">
        <f>R4*0.5</f>
        <v>270</v>
      </c>
      <c r="T4" s="43"/>
      <c r="U4" s="43"/>
      <c r="V4" s="43"/>
      <c r="W4" s="43"/>
      <c r="X4" s="43"/>
      <c r="Y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ht="12" customHeight="1" x14ac:dyDescent="0.2">
      <c r="A5" s="27">
        <v>2</v>
      </c>
      <c r="B5" s="28">
        <v>40410</v>
      </c>
      <c r="C5" s="29" t="s">
        <v>21</v>
      </c>
      <c r="D5" s="29" t="s">
        <v>22</v>
      </c>
      <c r="E5" s="30" t="s">
        <v>23</v>
      </c>
      <c r="F5" s="44"/>
      <c r="G5" s="38"/>
      <c r="H5" s="44"/>
      <c r="I5" s="45">
        <f>IF(OR(J5="-",K5="-"),IF(J5="-",IF(K5="-",TIME(23,59,),K5),24-J5),K5-J5)</f>
        <v>0.42708333333333276</v>
      </c>
      <c r="J5" s="46">
        <v>0.32291666666666724</v>
      </c>
      <c r="K5" s="46">
        <v>0.75</v>
      </c>
      <c r="L5" s="36">
        <f t="shared" ref="L5:L22" si="0">(LOOKUP(HOUR(I5)+MINUTE(I5)/60,$AD$39:$AD$51,$AE$39:$AE$51))+G5*30</f>
        <v>27.5</v>
      </c>
      <c r="M5" s="31"/>
      <c r="N5" s="37"/>
      <c r="O5" s="38"/>
      <c r="P5" s="39">
        <f t="shared" ref="P5:P22" si="1">IF(N5&gt;0,N5,O5*17)</f>
        <v>0</v>
      </c>
      <c r="Q5" s="40"/>
      <c r="R5" s="41">
        <v>66</v>
      </c>
      <c r="S5" s="42">
        <f t="shared" ref="S5:S22" si="2">R5*0.5</f>
        <v>33</v>
      </c>
      <c r="T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ht="12" customHeight="1" x14ac:dyDescent="0.2">
      <c r="A6" s="27">
        <v>3</v>
      </c>
      <c r="B6" s="28">
        <v>40424</v>
      </c>
      <c r="C6" s="29" t="s">
        <v>24</v>
      </c>
      <c r="D6" s="29" t="s">
        <v>25</v>
      </c>
      <c r="E6" s="30" t="s">
        <v>23</v>
      </c>
      <c r="F6" s="31"/>
      <c r="G6" s="32">
        <v>3</v>
      </c>
      <c r="H6" s="31"/>
      <c r="I6" s="47">
        <f t="shared" ref="I6:I22" si="3">IF(OR(J6="-",K6="-"),IF(J6="-",IF(K6="-",TIME(23,59,),K6),24-J6),K6-J6)</f>
        <v>0</v>
      </c>
      <c r="J6" s="46"/>
      <c r="K6" s="46"/>
      <c r="L6" s="36">
        <f t="shared" si="0"/>
        <v>90</v>
      </c>
      <c r="M6" s="31"/>
      <c r="N6" s="37"/>
      <c r="O6" s="38">
        <v>2</v>
      </c>
      <c r="P6" s="39">
        <f t="shared" si="1"/>
        <v>34</v>
      </c>
      <c r="Q6" s="40"/>
      <c r="R6" s="41">
        <v>212</v>
      </c>
      <c r="S6" s="42">
        <f t="shared" si="2"/>
        <v>106</v>
      </c>
      <c r="T6" s="48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ht="12" customHeight="1" x14ac:dyDescent="0.2">
      <c r="A7" s="27"/>
      <c r="B7" s="28"/>
      <c r="C7" s="29"/>
      <c r="D7" s="29"/>
      <c r="E7" s="30"/>
      <c r="F7" s="31"/>
      <c r="G7" s="32"/>
      <c r="H7" s="31"/>
      <c r="I7" s="47">
        <f t="shared" si="3"/>
        <v>0</v>
      </c>
      <c r="J7" s="46"/>
      <c r="K7" s="46"/>
      <c r="L7" s="36">
        <f t="shared" si="0"/>
        <v>0</v>
      </c>
      <c r="M7" s="31"/>
      <c r="N7" s="37"/>
      <c r="O7" s="38"/>
      <c r="P7" s="39">
        <f t="shared" si="1"/>
        <v>0</v>
      </c>
      <c r="Q7" s="40"/>
      <c r="R7" s="41"/>
      <c r="S7" s="42">
        <f t="shared" si="2"/>
        <v>0</v>
      </c>
      <c r="T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ht="12" customHeight="1" x14ac:dyDescent="0.2">
      <c r="A8" s="27"/>
      <c r="B8" s="28"/>
      <c r="C8" s="29"/>
      <c r="D8" s="29"/>
      <c r="E8" s="30"/>
      <c r="F8" s="31"/>
      <c r="G8" s="32"/>
      <c r="H8" s="31"/>
      <c r="I8" s="47">
        <f t="shared" si="3"/>
        <v>0</v>
      </c>
      <c r="J8" s="46"/>
      <c r="K8" s="46"/>
      <c r="L8" s="36">
        <f t="shared" si="0"/>
        <v>0</v>
      </c>
      <c r="M8" s="31"/>
      <c r="N8" s="37"/>
      <c r="O8" s="38"/>
      <c r="P8" s="39">
        <f t="shared" si="1"/>
        <v>0</v>
      </c>
      <c r="Q8" s="40"/>
      <c r="R8" s="41"/>
      <c r="S8" s="42">
        <f t="shared" si="2"/>
        <v>0</v>
      </c>
      <c r="T8" s="49"/>
      <c r="AB8" s="43"/>
      <c r="AC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ht="12" customHeight="1" x14ac:dyDescent="0.2">
      <c r="A9" s="27"/>
      <c r="B9" s="28"/>
      <c r="C9" s="29"/>
      <c r="D9" s="29"/>
      <c r="E9" s="30"/>
      <c r="F9" s="31"/>
      <c r="G9" s="32"/>
      <c r="H9" s="31"/>
      <c r="I9" s="47">
        <f t="shared" si="3"/>
        <v>0</v>
      </c>
      <c r="J9" s="46"/>
      <c r="K9" s="46"/>
      <c r="L9" s="36">
        <f t="shared" si="0"/>
        <v>0</v>
      </c>
      <c r="M9" s="31"/>
      <c r="N9" s="37"/>
      <c r="O9" s="38"/>
      <c r="P9" s="39">
        <f t="shared" si="1"/>
        <v>0</v>
      </c>
      <c r="Q9" s="40"/>
      <c r="R9" s="41"/>
      <c r="S9" s="42">
        <f t="shared" si="2"/>
        <v>0</v>
      </c>
      <c r="T9" s="49"/>
      <c r="AB9" s="43"/>
      <c r="AC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ht="12" customHeight="1" x14ac:dyDescent="0.2">
      <c r="A10" s="27"/>
      <c r="B10" s="28"/>
      <c r="C10" s="29"/>
      <c r="D10" s="29"/>
      <c r="E10" s="30"/>
      <c r="F10" s="31"/>
      <c r="G10" s="32"/>
      <c r="H10" s="31"/>
      <c r="I10" s="47">
        <f t="shared" si="3"/>
        <v>0</v>
      </c>
      <c r="J10" s="46"/>
      <c r="K10" s="46"/>
      <c r="L10" s="36">
        <f t="shared" si="0"/>
        <v>0</v>
      </c>
      <c r="M10" s="31"/>
      <c r="N10" s="37"/>
      <c r="O10" s="38"/>
      <c r="P10" s="39">
        <f t="shared" si="1"/>
        <v>0</v>
      </c>
      <c r="Q10" s="40"/>
      <c r="R10" s="41"/>
      <c r="S10" s="42">
        <f t="shared" si="2"/>
        <v>0</v>
      </c>
      <c r="T10" s="49"/>
      <c r="AB10" s="43"/>
      <c r="AC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ht="12" customHeight="1" x14ac:dyDescent="0.2">
      <c r="A11" s="27"/>
      <c r="B11" s="28"/>
      <c r="C11" s="29"/>
      <c r="D11" s="29"/>
      <c r="E11" s="30"/>
      <c r="F11" s="31"/>
      <c r="G11" s="32"/>
      <c r="H11" s="31"/>
      <c r="I11" s="47">
        <f t="shared" si="3"/>
        <v>0</v>
      </c>
      <c r="J11" s="46"/>
      <c r="K11" s="46"/>
      <c r="L11" s="36">
        <f t="shared" si="0"/>
        <v>0</v>
      </c>
      <c r="M11" s="31"/>
      <c r="N11" s="37"/>
      <c r="O11" s="38"/>
      <c r="P11" s="39">
        <f t="shared" si="1"/>
        <v>0</v>
      </c>
      <c r="Q11" s="40"/>
      <c r="R11" s="41"/>
      <c r="S11" s="42">
        <f t="shared" si="2"/>
        <v>0</v>
      </c>
      <c r="T11" s="49"/>
      <c r="AB11" s="43"/>
      <c r="AC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ht="12" customHeight="1" x14ac:dyDescent="0.2">
      <c r="A12" s="27"/>
      <c r="B12" s="28"/>
      <c r="C12" s="29"/>
      <c r="D12" s="29"/>
      <c r="E12" s="30"/>
      <c r="F12" s="31"/>
      <c r="G12" s="32"/>
      <c r="H12" s="31"/>
      <c r="I12" s="47">
        <f t="shared" si="3"/>
        <v>0</v>
      </c>
      <c r="J12" s="46"/>
      <c r="K12" s="46"/>
      <c r="L12" s="36">
        <f t="shared" si="0"/>
        <v>0</v>
      </c>
      <c r="M12" s="31"/>
      <c r="N12" s="37"/>
      <c r="O12" s="38"/>
      <c r="P12" s="39">
        <f t="shared" si="1"/>
        <v>0</v>
      </c>
      <c r="Q12" s="40"/>
      <c r="R12" s="41"/>
      <c r="S12" s="42">
        <f t="shared" si="2"/>
        <v>0</v>
      </c>
      <c r="T12" s="49"/>
      <c r="AB12" s="43"/>
      <c r="AC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ht="12" customHeight="1" x14ac:dyDescent="0.2">
      <c r="A13" s="27"/>
      <c r="B13" s="28"/>
      <c r="C13" s="29"/>
      <c r="D13" s="29"/>
      <c r="E13" s="30"/>
      <c r="F13" s="31"/>
      <c r="G13" s="32"/>
      <c r="H13" s="31"/>
      <c r="I13" s="47">
        <f t="shared" si="3"/>
        <v>0</v>
      </c>
      <c r="J13" s="46"/>
      <c r="K13" s="46"/>
      <c r="L13" s="36">
        <f t="shared" si="0"/>
        <v>0</v>
      </c>
      <c r="M13" s="31"/>
      <c r="N13" s="37"/>
      <c r="O13" s="38"/>
      <c r="P13" s="39">
        <f t="shared" si="1"/>
        <v>0</v>
      </c>
      <c r="Q13" s="40"/>
      <c r="R13" s="41"/>
      <c r="S13" s="42">
        <f t="shared" si="2"/>
        <v>0</v>
      </c>
      <c r="T13" s="49"/>
      <c r="AB13" s="43"/>
      <c r="AC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ht="12" customHeight="1" x14ac:dyDescent="0.2">
      <c r="A14" s="27"/>
      <c r="B14" s="28"/>
      <c r="C14" s="29"/>
      <c r="D14" s="29"/>
      <c r="E14" s="30"/>
      <c r="F14" s="31"/>
      <c r="G14" s="32"/>
      <c r="H14" s="31"/>
      <c r="I14" s="47">
        <f t="shared" si="3"/>
        <v>0</v>
      </c>
      <c r="J14" s="46"/>
      <c r="K14" s="46"/>
      <c r="L14" s="36">
        <f t="shared" si="0"/>
        <v>0</v>
      </c>
      <c r="M14" s="31"/>
      <c r="N14" s="37"/>
      <c r="O14" s="38"/>
      <c r="P14" s="39">
        <f t="shared" si="1"/>
        <v>0</v>
      </c>
      <c r="Q14" s="40"/>
      <c r="R14" s="41"/>
      <c r="S14" s="42">
        <f t="shared" si="2"/>
        <v>0</v>
      </c>
      <c r="T14" s="49"/>
      <c r="AB14" s="43"/>
      <c r="AC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ht="12" customHeight="1" x14ac:dyDescent="0.2">
      <c r="A15" s="27"/>
      <c r="B15" s="28"/>
      <c r="C15" s="29"/>
      <c r="D15" s="29"/>
      <c r="E15" s="30"/>
      <c r="F15" s="31"/>
      <c r="G15" s="32"/>
      <c r="H15" s="31"/>
      <c r="I15" s="47">
        <f t="shared" si="3"/>
        <v>0</v>
      </c>
      <c r="J15" s="46"/>
      <c r="K15" s="46"/>
      <c r="L15" s="36">
        <f t="shared" si="0"/>
        <v>0</v>
      </c>
      <c r="M15" s="31"/>
      <c r="N15" s="37"/>
      <c r="O15" s="38"/>
      <c r="P15" s="39">
        <f t="shared" si="1"/>
        <v>0</v>
      </c>
      <c r="Q15" s="40"/>
      <c r="R15" s="41"/>
      <c r="S15" s="42">
        <f t="shared" si="2"/>
        <v>0</v>
      </c>
      <c r="T15" s="49"/>
      <c r="AB15" s="43"/>
      <c r="AC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ht="12" customHeight="1" x14ac:dyDescent="0.2">
      <c r="A16" s="27"/>
      <c r="B16" s="28"/>
      <c r="C16" s="29"/>
      <c r="D16" s="29"/>
      <c r="E16" s="30"/>
      <c r="F16" s="31"/>
      <c r="G16" s="32"/>
      <c r="H16" s="31"/>
      <c r="I16" s="47">
        <f t="shared" si="3"/>
        <v>0</v>
      </c>
      <c r="J16" s="46"/>
      <c r="K16" s="46"/>
      <c r="L16" s="36">
        <f t="shared" si="0"/>
        <v>0</v>
      </c>
      <c r="M16" s="31"/>
      <c r="N16" s="37"/>
      <c r="O16" s="38"/>
      <c r="P16" s="39">
        <f t="shared" si="1"/>
        <v>0</v>
      </c>
      <c r="Q16" s="40"/>
      <c r="R16" s="41"/>
      <c r="S16" s="42">
        <f t="shared" si="2"/>
        <v>0</v>
      </c>
      <c r="T16" s="49"/>
      <c r="AB16" s="43"/>
      <c r="AC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ht="12" customHeight="1" x14ac:dyDescent="0.2">
      <c r="A17" s="27"/>
      <c r="B17" s="28"/>
      <c r="C17" s="29"/>
      <c r="D17" s="29"/>
      <c r="E17" s="30"/>
      <c r="F17" s="31"/>
      <c r="G17" s="32"/>
      <c r="H17" s="31"/>
      <c r="I17" s="47">
        <f t="shared" si="3"/>
        <v>0</v>
      </c>
      <c r="J17" s="46"/>
      <c r="K17" s="46"/>
      <c r="L17" s="36">
        <f t="shared" si="0"/>
        <v>0</v>
      </c>
      <c r="M17" s="31"/>
      <c r="N17" s="37"/>
      <c r="O17" s="38"/>
      <c r="P17" s="39">
        <f t="shared" si="1"/>
        <v>0</v>
      </c>
      <c r="Q17" s="40"/>
      <c r="R17" s="41"/>
      <c r="S17" s="42">
        <f t="shared" si="2"/>
        <v>0</v>
      </c>
      <c r="T17" s="49"/>
      <c r="AB17" s="43"/>
      <c r="AC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ht="12" customHeight="1" x14ac:dyDescent="0.2">
      <c r="A18" s="27"/>
      <c r="B18" s="28"/>
      <c r="C18" s="29"/>
      <c r="D18" s="29"/>
      <c r="E18" s="30"/>
      <c r="F18" s="31"/>
      <c r="G18" s="32"/>
      <c r="H18" s="31"/>
      <c r="I18" s="47">
        <f t="shared" si="3"/>
        <v>0</v>
      </c>
      <c r="J18" s="46"/>
      <c r="K18" s="46"/>
      <c r="L18" s="36">
        <f t="shared" si="0"/>
        <v>0</v>
      </c>
      <c r="M18" s="31"/>
      <c r="N18" s="37"/>
      <c r="O18" s="38"/>
      <c r="P18" s="39">
        <f t="shared" si="1"/>
        <v>0</v>
      </c>
      <c r="Q18" s="40"/>
      <c r="R18" s="41"/>
      <c r="S18" s="42">
        <f t="shared" si="2"/>
        <v>0</v>
      </c>
      <c r="T18" s="49"/>
      <c r="AB18" s="43"/>
      <c r="AC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ht="12" customHeight="1" x14ac:dyDescent="0.2">
      <c r="A19" s="27"/>
      <c r="B19" s="28"/>
      <c r="C19" s="29"/>
      <c r="D19" s="29"/>
      <c r="E19" s="30"/>
      <c r="F19" s="31"/>
      <c r="G19" s="32"/>
      <c r="H19" s="31"/>
      <c r="I19" s="47">
        <f t="shared" si="3"/>
        <v>0</v>
      </c>
      <c r="J19" s="46"/>
      <c r="K19" s="46"/>
      <c r="L19" s="36">
        <f t="shared" si="0"/>
        <v>0</v>
      </c>
      <c r="M19" s="31"/>
      <c r="N19" s="37"/>
      <c r="O19" s="38"/>
      <c r="P19" s="39">
        <f t="shared" si="1"/>
        <v>0</v>
      </c>
      <c r="Q19" s="40"/>
      <c r="R19" s="41"/>
      <c r="S19" s="42">
        <f t="shared" si="2"/>
        <v>0</v>
      </c>
      <c r="T19" s="49"/>
      <c r="AB19" s="43"/>
      <c r="AC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ht="12" customHeight="1" x14ac:dyDescent="0.2">
      <c r="A20" s="27"/>
      <c r="B20" s="28"/>
      <c r="C20" s="29"/>
      <c r="D20" s="29"/>
      <c r="E20" s="30"/>
      <c r="F20" s="31"/>
      <c r="G20" s="32"/>
      <c r="H20" s="31"/>
      <c r="I20" s="47">
        <f t="shared" si="3"/>
        <v>0</v>
      </c>
      <c r="J20" s="46"/>
      <c r="K20" s="46"/>
      <c r="L20" s="36">
        <f t="shared" si="0"/>
        <v>0</v>
      </c>
      <c r="M20" s="31"/>
      <c r="N20" s="37"/>
      <c r="O20" s="38"/>
      <c r="P20" s="39">
        <f t="shared" si="1"/>
        <v>0</v>
      </c>
      <c r="Q20" s="40"/>
      <c r="R20" s="41"/>
      <c r="S20" s="42">
        <f t="shared" si="2"/>
        <v>0</v>
      </c>
      <c r="T20" s="49"/>
      <c r="AB20" s="43"/>
      <c r="AC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ht="12" customHeight="1" x14ac:dyDescent="0.2">
      <c r="A21" s="27"/>
      <c r="B21" s="50"/>
      <c r="C21" s="29"/>
      <c r="D21" s="51"/>
      <c r="E21" s="30"/>
      <c r="F21" s="31"/>
      <c r="G21" s="32"/>
      <c r="H21" s="31"/>
      <c r="I21" s="47">
        <f t="shared" si="3"/>
        <v>0</v>
      </c>
      <c r="J21" s="46"/>
      <c r="K21" s="46"/>
      <c r="L21" s="36">
        <f t="shared" si="0"/>
        <v>0</v>
      </c>
      <c r="M21" s="31"/>
      <c r="N21" s="37"/>
      <c r="O21" s="38"/>
      <c r="P21" s="39">
        <f t="shared" si="1"/>
        <v>0</v>
      </c>
      <c r="Q21" s="40"/>
      <c r="R21" s="41"/>
      <c r="S21" s="42">
        <f t="shared" si="2"/>
        <v>0</v>
      </c>
      <c r="T21" s="49"/>
      <c r="U21" s="43"/>
      <c r="X21" s="43"/>
      <c r="Y21" s="43"/>
      <c r="AB21" s="43"/>
      <c r="AC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ht="12" customHeight="1" x14ac:dyDescent="0.2">
      <c r="A22" s="27"/>
      <c r="B22" s="50"/>
      <c r="C22" s="29"/>
      <c r="D22" s="29"/>
      <c r="E22" s="30"/>
      <c r="F22" s="31"/>
      <c r="G22" s="32"/>
      <c r="H22" s="31"/>
      <c r="I22" s="47">
        <f t="shared" si="3"/>
        <v>0</v>
      </c>
      <c r="J22" s="46"/>
      <c r="K22" s="46"/>
      <c r="L22" s="36">
        <f t="shared" si="0"/>
        <v>0</v>
      </c>
      <c r="M22" s="31"/>
      <c r="N22" s="37"/>
      <c r="O22" s="38"/>
      <c r="P22" s="39">
        <f t="shared" si="1"/>
        <v>0</v>
      </c>
      <c r="Q22" s="40"/>
      <c r="R22" s="41"/>
      <c r="S22" s="42">
        <f t="shared" si="2"/>
        <v>0</v>
      </c>
      <c r="T22" s="49"/>
      <c r="U22" s="43"/>
      <c r="X22" s="43"/>
      <c r="Y22" s="43"/>
      <c r="AB22" s="43"/>
      <c r="AC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s="66" customFormat="1" ht="12.75" customHeight="1" x14ac:dyDescent="0.2">
      <c r="A23" s="145" t="s">
        <v>26</v>
      </c>
      <c r="B23" s="145"/>
      <c r="C23" s="145"/>
      <c r="D23" s="145"/>
      <c r="E23" s="52"/>
      <c r="F23" s="53"/>
      <c r="G23" s="54"/>
      <c r="H23" s="55"/>
      <c r="I23" s="56"/>
      <c r="J23" s="57"/>
      <c r="K23" s="58"/>
      <c r="L23" s="59"/>
      <c r="M23" s="60"/>
      <c r="N23" s="52"/>
      <c r="O23" s="61"/>
      <c r="P23" s="56"/>
      <c r="Q23" s="62"/>
      <c r="R23" s="63">
        <f>Fahrtenbuch!C7</f>
        <v>2339.9000000000015</v>
      </c>
      <c r="S23" s="63">
        <f>R23*0.42</f>
        <v>982.75800000000061</v>
      </c>
      <c r="T23" s="64"/>
      <c r="U23" s="65"/>
      <c r="X23" s="65"/>
      <c r="Y23" s="65"/>
      <c r="AB23" s="65"/>
      <c r="AC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</row>
    <row r="24" spans="1:55" ht="4.5" customHeight="1" x14ac:dyDescent="0.2">
      <c r="A24" s="67"/>
      <c r="B24" s="68"/>
      <c r="C24" s="69"/>
      <c r="D24" s="69"/>
      <c r="E24" s="70"/>
      <c r="F24" s="70"/>
      <c r="G24" s="71"/>
      <c r="H24" s="70"/>
      <c r="I24" s="72"/>
      <c r="J24" s="73"/>
      <c r="K24" s="74"/>
      <c r="L24" s="75"/>
      <c r="M24" s="74"/>
      <c r="N24" s="76"/>
      <c r="O24" s="76"/>
      <c r="P24" s="72"/>
      <c r="Q24" s="77"/>
      <c r="R24" s="74"/>
      <c r="S24" s="77"/>
      <c r="T24" s="43"/>
      <c r="U24" s="43"/>
      <c r="X24" s="43"/>
      <c r="Y24" s="43"/>
      <c r="AB24" s="43"/>
      <c r="AC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ht="12.75" customHeight="1" x14ac:dyDescent="0.2">
      <c r="A25" s="78" t="s">
        <v>27</v>
      </c>
      <c r="C25" s="78"/>
      <c r="D25" s="78"/>
      <c r="E25" s="79">
        <f>SUM(E4:E22)</f>
        <v>210</v>
      </c>
      <c r="F25" s="80"/>
      <c r="G25" s="81"/>
      <c r="H25" s="80"/>
      <c r="I25" s="82"/>
      <c r="J25" s="81"/>
      <c r="K25" s="70"/>
      <c r="L25" s="83">
        <f>SUM(L4:L22)</f>
        <v>192.5</v>
      </c>
      <c r="M25" s="80"/>
      <c r="N25" s="84"/>
      <c r="O25" s="84"/>
      <c r="P25" s="83">
        <f>SUM(P4:P22)</f>
        <v>89</v>
      </c>
      <c r="Q25" s="82"/>
      <c r="R25" s="80"/>
      <c r="S25" s="83">
        <f>SUM(S4:S23)</f>
        <v>1391.7580000000007</v>
      </c>
      <c r="T25" s="43"/>
      <c r="U25" s="43"/>
      <c r="X25" s="43"/>
      <c r="Y25" s="43"/>
      <c r="AB25" s="43"/>
      <c r="AC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ht="12.75" customHeight="1" x14ac:dyDescent="0.2">
      <c r="E26" s="85"/>
      <c r="F26" s="85"/>
      <c r="G26" s="85"/>
      <c r="H26" s="85"/>
      <c r="I26" s="43"/>
      <c r="J26" s="85"/>
      <c r="K26" s="85"/>
      <c r="L26" s="43"/>
      <c r="M26" s="85"/>
      <c r="N26" s="86"/>
      <c r="O26" s="86"/>
      <c r="P26" s="43"/>
      <c r="Q26" s="43"/>
      <c r="R26" s="85"/>
      <c r="S26" s="43"/>
      <c r="T26" s="43"/>
      <c r="U26" s="43"/>
      <c r="X26" s="43"/>
      <c r="Y26" s="43"/>
      <c r="AB26" s="43"/>
      <c r="AC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ht="12" customHeight="1" x14ac:dyDescent="0.2">
      <c r="E27" s="85"/>
      <c r="F27" s="85"/>
      <c r="G27" s="85"/>
      <c r="H27" s="85"/>
      <c r="I27" s="43"/>
      <c r="J27" s="85"/>
      <c r="K27" s="85"/>
      <c r="L27" s="43"/>
      <c r="M27" s="85"/>
      <c r="N27" s="86"/>
      <c r="O27" s="86"/>
      <c r="P27" s="43"/>
      <c r="Q27" s="43"/>
      <c r="R27" s="30" t="s">
        <v>28</v>
      </c>
      <c r="S27" s="87">
        <f>E25+L25+P25+S25</f>
        <v>1883.2580000000007</v>
      </c>
      <c r="T27" s="43"/>
      <c r="U27" s="43"/>
      <c r="X27" s="43"/>
      <c r="Y27" s="43"/>
      <c r="AB27" s="43"/>
      <c r="AC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</row>
    <row r="28" spans="1:55" ht="12" customHeight="1" x14ac:dyDescent="0.2">
      <c r="B28" s="88"/>
      <c r="C28" s="88"/>
      <c r="D28" s="89"/>
      <c r="E28" s="85"/>
      <c r="F28" s="85"/>
      <c r="G28" s="85"/>
      <c r="H28" s="85"/>
      <c r="I28" s="43"/>
      <c r="J28" s="88"/>
      <c r="K28" s="85"/>
      <c r="L28" s="43"/>
      <c r="M28" s="85"/>
      <c r="N28" s="90"/>
      <c r="O28" s="90"/>
      <c r="P28" s="43"/>
      <c r="Q28" s="43"/>
      <c r="R28" s="85"/>
      <c r="S28" s="43"/>
      <c r="T28" s="43"/>
      <c r="U28" s="43"/>
      <c r="X28" s="43"/>
      <c r="Y28" s="43"/>
      <c r="AB28" s="43"/>
      <c r="AC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</row>
    <row r="29" spans="1:55" ht="12" customHeight="1" x14ac:dyDescent="0.2">
      <c r="F29" s="85"/>
      <c r="G29" s="85"/>
      <c r="H29" s="85"/>
      <c r="I29" s="43"/>
      <c r="J29" s="85"/>
      <c r="K29" s="85"/>
      <c r="L29" s="43"/>
      <c r="M29" s="85"/>
      <c r="N29" s="90"/>
      <c r="O29" s="90"/>
      <c r="P29" s="43"/>
      <c r="Q29" s="43"/>
      <c r="R29" s="85"/>
      <c r="S29" s="43"/>
      <c r="T29" s="43"/>
      <c r="U29" s="43"/>
      <c r="X29" s="43"/>
      <c r="Y29" s="43"/>
      <c r="AB29" s="43"/>
      <c r="AC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1:55" ht="12" customHeight="1" x14ac:dyDescent="0.2">
      <c r="A30" s="91" t="s">
        <v>29</v>
      </c>
      <c r="B30" s="91"/>
      <c r="C30" s="91"/>
      <c r="D30" s="91"/>
      <c r="E30" s="91"/>
      <c r="J30" s="85"/>
      <c r="K30" s="85"/>
      <c r="L30" s="43"/>
      <c r="M30" s="85"/>
      <c r="N30" s="90"/>
      <c r="O30" s="90"/>
      <c r="P30" s="43"/>
      <c r="Q30" s="43"/>
      <c r="R30" s="85"/>
      <c r="T30" s="43"/>
      <c r="X30" s="43"/>
      <c r="Y30" s="43"/>
      <c r="AB30" s="43"/>
      <c r="AC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</row>
    <row r="31" spans="1:55" ht="12" customHeight="1" x14ac:dyDescent="0.2">
      <c r="J31" s="85"/>
      <c r="K31" s="85"/>
      <c r="L31" s="43"/>
      <c r="M31" s="85"/>
      <c r="N31" s="90"/>
      <c r="O31" s="90"/>
      <c r="P31" s="43"/>
      <c r="Q31" s="43"/>
      <c r="R31" s="85"/>
      <c r="T31" s="43"/>
      <c r="X31" s="43"/>
      <c r="Y31" s="43"/>
      <c r="AB31" s="43"/>
      <c r="AC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</row>
    <row r="32" spans="1:55" ht="12" customHeight="1" x14ac:dyDescent="0.2">
      <c r="J32" s="85"/>
      <c r="K32" s="85"/>
      <c r="L32" s="43"/>
      <c r="M32" s="85"/>
      <c r="N32" s="90"/>
      <c r="O32" s="90"/>
      <c r="P32" s="43"/>
      <c r="Q32" s="43"/>
      <c r="R32" s="85"/>
      <c r="T32" s="43"/>
      <c r="W32" s="43"/>
      <c r="X32" s="43"/>
      <c r="Y32" s="43"/>
      <c r="AB32" s="43"/>
      <c r="AC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</row>
    <row r="33" spans="1:55" ht="12" customHeight="1" x14ac:dyDescent="0.2">
      <c r="A33" s="92" t="s">
        <v>30</v>
      </c>
      <c r="B33" s="93"/>
      <c r="C33" s="93"/>
      <c r="D33" s="94"/>
      <c r="E33" s="95"/>
      <c r="N33" s="90"/>
      <c r="O33" s="90"/>
      <c r="P33" s="43"/>
      <c r="Q33" s="43"/>
      <c r="R33" s="85"/>
      <c r="T33" s="43"/>
      <c r="W33" s="43"/>
      <c r="X33" s="43"/>
      <c r="Y33" s="43"/>
      <c r="AB33" s="43"/>
      <c r="AC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</row>
    <row r="34" spans="1:55" ht="12.75" customHeight="1" x14ac:dyDescent="0.2">
      <c r="A34" s="96"/>
      <c r="B34" s="157" t="s">
        <v>31</v>
      </c>
      <c r="C34" s="157"/>
      <c r="D34" s="157"/>
      <c r="E34" s="157"/>
      <c r="N34" s="90"/>
      <c r="O34" s="90"/>
      <c r="P34" s="43"/>
      <c r="Q34" s="43"/>
      <c r="R34" s="85"/>
      <c r="T34" s="43"/>
      <c r="W34" s="43"/>
      <c r="X34" s="43"/>
      <c r="Y34" s="43"/>
      <c r="AB34" s="43"/>
      <c r="AC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</row>
    <row r="35" spans="1:55" ht="12.75" customHeight="1" x14ac:dyDescent="0.2">
      <c r="A35" s="96"/>
      <c r="B35" s="146" t="s">
        <v>32</v>
      </c>
      <c r="C35" s="146"/>
      <c r="D35" s="146"/>
      <c r="E35" s="146"/>
      <c r="N35" s="90"/>
      <c r="O35" s="90"/>
      <c r="P35" s="43"/>
      <c r="Q35" s="43"/>
      <c r="R35" s="85"/>
      <c r="T35" s="43"/>
      <c r="W35" s="43"/>
      <c r="X35" s="43"/>
      <c r="Y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</row>
    <row r="36" spans="1:55" ht="12" customHeight="1" x14ac:dyDescent="0.2">
      <c r="A36" s="97"/>
      <c r="B36" s="98"/>
      <c r="C36" s="98"/>
      <c r="D36" s="99"/>
      <c r="E36" s="100"/>
      <c r="N36" s="90"/>
      <c r="O36" s="90"/>
      <c r="P36" s="43"/>
      <c r="Q36" s="43"/>
      <c r="R36" s="85"/>
      <c r="T36" s="43"/>
      <c r="W36" s="43"/>
      <c r="X36" s="43"/>
      <c r="Y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</row>
    <row r="37" spans="1:55" ht="12.75" customHeight="1" x14ac:dyDescent="0.2">
      <c r="D37" s="89"/>
      <c r="N37" s="90"/>
      <c r="O37" s="90"/>
      <c r="P37" s="43"/>
      <c r="Q37" s="43"/>
      <c r="R37" s="85"/>
      <c r="T37" s="43"/>
      <c r="W37" s="43"/>
      <c r="X37" s="43"/>
      <c r="AB37" s="43"/>
      <c r="AC37" s="43"/>
      <c r="AD37" s="149"/>
      <c r="AE37" s="150" t="s">
        <v>33</v>
      </c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</row>
    <row r="38" spans="1:55" ht="12.75" customHeight="1" x14ac:dyDescent="0.2">
      <c r="D38" s="89"/>
      <c r="J38" s="85"/>
      <c r="K38" s="85"/>
      <c r="L38" s="43"/>
      <c r="M38" s="85"/>
      <c r="N38" s="90"/>
      <c r="O38" s="90"/>
      <c r="P38" s="43"/>
      <c r="Q38" s="43"/>
      <c r="R38" s="85"/>
      <c r="T38" s="43"/>
      <c r="W38" s="43"/>
      <c r="X38" s="43"/>
      <c r="Y38" s="43"/>
      <c r="AB38" s="43"/>
      <c r="AC38" s="43"/>
      <c r="AD38" s="151" t="s">
        <v>34</v>
      </c>
      <c r="AE38" s="152" t="s">
        <v>35</v>
      </c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</row>
    <row r="39" spans="1:55" ht="12.75" customHeight="1" x14ac:dyDescent="0.2">
      <c r="D39" s="89"/>
      <c r="J39" s="85"/>
      <c r="K39" s="85"/>
      <c r="L39" s="43"/>
      <c r="M39" s="85"/>
      <c r="N39" s="90"/>
      <c r="O39" s="90"/>
      <c r="P39" s="43"/>
      <c r="Q39" s="43"/>
      <c r="R39" s="85"/>
      <c r="T39" s="43"/>
      <c r="W39" s="43"/>
      <c r="X39" s="43"/>
      <c r="Y39" s="43"/>
      <c r="AB39" s="43"/>
      <c r="AC39" s="43"/>
      <c r="AD39" s="153">
        <v>0</v>
      </c>
      <c r="AE39" s="154">
        <v>0</v>
      </c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</row>
    <row r="40" spans="1:55" ht="12.75" customHeight="1" x14ac:dyDescent="0.2">
      <c r="J40" s="85"/>
      <c r="K40" s="85"/>
      <c r="L40" s="43"/>
      <c r="M40" s="85"/>
      <c r="N40" s="86"/>
      <c r="O40" s="86"/>
      <c r="P40" s="43"/>
      <c r="Q40" s="43"/>
      <c r="R40" s="85"/>
      <c r="T40" s="43"/>
      <c r="W40" s="43"/>
      <c r="X40" s="43"/>
      <c r="Y40" s="43"/>
      <c r="AB40" s="43"/>
      <c r="AC40" s="43"/>
      <c r="AD40" s="153">
        <v>3.01</v>
      </c>
      <c r="AE40" s="155">
        <v>10</v>
      </c>
      <c r="AF40" s="43"/>
      <c r="AJ40" s="85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</row>
    <row r="41" spans="1:55" ht="12.75" customHeight="1" x14ac:dyDescent="0.2">
      <c r="J41" s="85"/>
      <c r="K41" s="85"/>
      <c r="L41" s="43"/>
      <c r="M41" s="85"/>
      <c r="N41" s="86"/>
      <c r="O41" s="86"/>
      <c r="P41" s="43"/>
      <c r="Q41" s="43"/>
      <c r="R41" s="85"/>
      <c r="T41" s="43"/>
      <c r="W41" s="43"/>
      <c r="X41" s="43"/>
      <c r="Y41" s="43"/>
      <c r="AB41" s="43"/>
      <c r="AC41" s="43"/>
      <c r="AD41" s="153">
        <v>4.01</v>
      </c>
      <c r="AE41" s="155">
        <v>12.5</v>
      </c>
      <c r="AF41" s="43"/>
      <c r="AJ41" s="85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</row>
    <row r="42" spans="1:55" ht="12.75" customHeight="1" x14ac:dyDescent="0.2">
      <c r="J42" s="85"/>
      <c r="K42" s="85"/>
      <c r="L42" s="43"/>
      <c r="M42" s="85"/>
      <c r="N42" s="86"/>
      <c r="O42" s="86"/>
      <c r="P42" s="43"/>
      <c r="Q42" s="43"/>
      <c r="R42" s="85"/>
      <c r="T42" s="43"/>
      <c r="W42" s="43"/>
      <c r="X42" s="43"/>
      <c r="Y42" s="43"/>
      <c r="AB42" s="43"/>
      <c r="AC42" s="43"/>
      <c r="AD42" s="153">
        <v>5.01</v>
      </c>
      <c r="AE42" s="155">
        <v>15</v>
      </c>
      <c r="AF42" s="43"/>
      <c r="AJ42" s="85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</row>
    <row r="43" spans="1:55" ht="12.75" customHeight="1" x14ac:dyDescent="0.2">
      <c r="K43" s="85"/>
      <c r="L43" s="43"/>
      <c r="M43" s="85"/>
      <c r="N43" s="86"/>
      <c r="O43" s="86"/>
      <c r="P43" s="43"/>
      <c r="Q43" s="43"/>
      <c r="R43" s="85"/>
      <c r="T43" s="43"/>
      <c r="W43" s="43"/>
      <c r="X43" s="43"/>
      <c r="Y43" s="43"/>
      <c r="AB43" s="43"/>
      <c r="AC43" s="43"/>
      <c r="AD43" s="153">
        <v>6.01</v>
      </c>
      <c r="AE43" s="155">
        <v>17.5</v>
      </c>
      <c r="AF43" s="43"/>
      <c r="AJ43" s="85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</row>
    <row r="44" spans="1:55" ht="12.75" customHeight="1" x14ac:dyDescent="0.2">
      <c r="P44" s="43"/>
      <c r="Q44" s="43"/>
      <c r="R44" s="85"/>
      <c r="T44" s="43"/>
      <c r="W44" s="43"/>
      <c r="X44" s="43"/>
      <c r="Y44" s="43"/>
      <c r="AB44" s="43"/>
      <c r="AC44" s="43"/>
      <c r="AD44" s="153">
        <v>7.01</v>
      </c>
      <c r="AE44" s="155">
        <v>20</v>
      </c>
      <c r="AF44" s="43"/>
      <c r="AJ44" s="85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</row>
    <row r="45" spans="1:55" ht="12.75" customHeight="1" x14ac:dyDescent="0.2">
      <c r="B45" s="85"/>
      <c r="C45" s="85"/>
      <c r="D45" s="85"/>
      <c r="E45" s="85"/>
      <c r="F45" s="85"/>
      <c r="G45" s="85"/>
      <c r="H45" s="85"/>
      <c r="I45" s="43"/>
      <c r="J45" s="85"/>
      <c r="K45" s="85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153">
        <v>8.01</v>
      </c>
      <c r="AE45" s="155">
        <v>22.5</v>
      </c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</row>
    <row r="46" spans="1:55" ht="12.75" customHeight="1" x14ac:dyDescent="0.2">
      <c r="B46" s="85"/>
      <c r="C46" s="85"/>
      <c r="D46" s="85"/>
      <c r="E46" s="85"/>
      <c r="F46" s="85"/>
      <c r="G46" s="85"/>
      <c r="H46" s="85"/>
      <c r="I46" s="43"/>
      <c r="J46" s="85"/>
      <c r="K46" s="85"/>
      <c r="L46" s="43"/>
      <c r="M46" s="85"/>
      <c r="N46" s="86"/>
      <c r="O46" s="86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153">
        <v>9.01</v>
      </c>
      <c r="AE46" s="155">
        <v>25</v>
      </c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</row>
    <row r="47" spans="1:55" ht="12.75" customHeight="1" x14ac:dyDescent="0.2">
      <c r="B47" s="85"/>
      <c r="C47" s="85"/>
      <c r="D47" s="85"/>
      <c r="J47" s="85"/>
      <c r="K47" s="85"/>
      <c r="AD47" s="153">
        <v>10.01</v>
      </c>
      <c r="AE47" s="155">
        <v>27.5</v>
      </c>
    </row>
    <row r="48" spans="1:55" ht="12.75" customHeight="1" x14ac:dyDescent="0.2">
      <c r="B48" s="85"/>
      <c r="C48" s="85"/>
      <c r="D48" s="85"/>
      <c r="J48" s="85"/>
      <c r="K48" s="85"/>
      <c r="AD48" s="153">
        <v>11.01</v>
      </c>
      <c r="AE48" s="155">
        <v>30</v>
      </c>
    </row>
    <row r="49" spans="30:42" ht="12.75" customHeight="1" x14ac:dyDescent="0.2">
      <c r="AD49" s="153">
        <v>12.01</v>
      </c>
      <c r="AE49" s="155">
        <v>30</v>
      </c>
    </row>
    <row r="50" spans="30:42" ht="12.75" customHeight="1" x14ac:dyDescent="0.2">
      <c r="AD50" s="151">
        <v>24</v>
      </c>
      <c r="AE50" s="156">
        <v>30</v>
      </c>
    </row>
    <row r="51" spans="30:42" ht="12.75" customHeight="1" x14ac:dyDescent="0.2">
      <c r="AD51" s="101"/>
      <c r="AE51" s="102"/>
    </row>
    <row r="53" spans="30:42" ht="19.5" customHeight="1" x14ac:dyDescent="0.2">
      <c r="AH53" s="103" t="s">
        <v>36</v>
      </c>
      <c r="AI53" s="2"/>
      <c r="AJ53" s="43"/>
    </row>
    <row r="54" spans="30:42" ht="12" customHeight="1" x14ac:dyDescent="0.2">
      <c r="AH54" s="85"/>
      <c r="AI54" s="3" t="s">
        <v>37</v>
      </c>
      <c r="AJ54" s="104" t="s">
        <v>38</v>
      </c>
    </row>
    <row r="55" spans="30:42" ht="12" customHeight="1" x14ac:dyDescent="0.2">
      <c r="AH55" s="85"/>
      <c r="AI55" s="3" t="s">
        <v>39</v>
      </c>
      <c r="AJ55" s="104" t="s">
        <v>40</v>
      </c>
    </row>
    <row r="56" spans="30:42" ht="29.25" customHeight="1" x14ac:dyDescent="0.2">
      <c r="AH56" s="85"/>
      <c r="AI56" s="105" t="s">
        <v>41</v>
      </c>
      <c r="AJ56" s="147" t="s">
        <v>42</v>
      </c>
      <c r="AK56" s="147"/>
      <c r="AL56" s="147"/>
      <c r="AM56" s="147"/>
      <c r="AN56" s="147"/>
      <c r="AO56" s="147"/>
      <c r="AP56" s="147"/>
    </row>
    <row r="57" spans="30:42" ht="12" customHeight="1" x14ac:dyDescent="0.2">
      <c r="AH57" s="85"/>
    </row>
    <row r="58" spans="30:42" ht="24" customHeight="1" x14ac:dyDescent="0.2">
      <c r="AJ58" s="143" t="s">
        <v>43</v>
      </c>
      <c r="AK58" s="143"/>
      <c r="AL58" s="143"/>
      <c r="AM58" s="143"/>
      <c r="AN58" s="143"/>
      <c r="AO58" s="143"/>
      <c r="AP58" s="143"/>
    </row>
  </sheetData>
  <sheetProtection selectLockedCells="1" selectUnlockedCells="1"/>
  <mergeCells count="6">
    <mergeCell ref="AJ58:AP58"/>
    <mergeCell ref="G2:L2"/>
    <mergeCell ref="A23:D23"/>
    <mergeCell ref="B34:E34"/>
    <mergeCell ref="B35:E35"/>
    <mergeCell ref="AJ56:AP56"/>
  </mergeCells>
  <hyperlinks>
    <hyperlink ref="B34" r:id="rId1" xr:uid="{A455EB58-81D7-438B-85F1-FE4E08F1338C}"/>
    <hyperlink ref="B35" r:id="rId2" xr:uid="{CF433F99-782B-4C61-991F-D521CA365B24}"/>
    <hyperlink ref="B34:E34" r:id="rId3" display="Reisekosten" xr:uid="{31D086F5-1176-4A42-A11B-FF66FD335082}"/>
  </hyperlink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>
    <oddHeader>&amp;LMax Mustermann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EEA3-ABBF-49E2-8DA4-895E6DAF2B14}">
  <dimension ref="A2:K31"/>
  <sheetViews>
    <sheetView workbookViewId="0">
      <selection activeCell="C12" sqref="C12"/>
    </sheetView>
  </sheetViews>
  <sheetFormatPr baseColWidth="10" defaultColWidth="10.7109375" defaultRowHeight="12.75" customHeight="1" x14ac:dyDescent="0.2"/>
  <cols>
    <col min="1" max="1" width="10.7109375" style="1"/>
    <col min="2" max="2" width="22.140625" style="1" customWidth="1"/>
    <col min="3" max="3" width="16.7109375" style="1" customWidth="1"/>
    <col min="4" max="4" width="4.5703125" style="1" customWidth="1"/>
    <col min="5" max="6" width="10.7109375" style="1"/>
    <col min="7" max="7" width="23" style="1" customWidth="1"/>
    <col min="8" max="9" width="10.7109375" style="1"/>
    <col min="10" max="10" width="11.42578125" style="1" customWidth="1"/>
    <col min="11" max="11" width="0.140625" style="1" customWidth="1"/>
    <col min="12" max="16384" width="10.7109375" style="1"/>
  </cols>
  <sheetData>
    <row r="2" spans="1:11" ht="20.25" customHeight="1" x14ac:dyDescent="0.3">
      <c r="A2" s="106" t="s">
        <v>44</v>
      </c>
      <c r="B2" s="106"/>
      <c r="C2" s="106"/>
      <c r="D2" s="106"/>
      <c r="E2" s="106"/>
      <c r="F2" s="106"/>
      <c r="J2" s="107">
        <v>40391</v>
      </c>
    </row>
    <row r="4" spans="1:11" ht="12.75" customHeight="1" x14ac:dyDescent="0.2">
      <c r="A4" s="108"/>
    </row>
    <row r="5" spans="1:11" ht="12.75" customHeight="1" x14ac:dyDescent="0.2">
      <c r="A5" s="108" t="s">
        <v>45</v>
      </c>
      <c r="C5" s="109">
        <v>25500.3</v>
      </c>
      <c r="D5" s="110"/>
      <c r="G5" s="111" t="s">
        <v>46</v>
      </c>
      <c r="H5" s="112"/>
      <c r="I5" s="112"/>
      <c r="J5" s="112"/>
      <c r="K5" s="112"/>
    </row>
    <row r="6" spans="1:11" ht="12.75" customHeight="1" x14ac:dyDescent="0.2">
      <c r="A6" s="108" t="s">
        <v>47</v>
      </c>
      <c r="C6" s="109">
        <v>27955.7</v>
      </c>
      <c r="D6" s="110"/>
      <c r="G6" s="113" t="s">
        <v>48</v>
      </c>
      <c r="H6" s="112"/>
      <c r="I6" s="112"/>
      <c r="J6" s="112"/>
      <c r="K6" s="112"/>
    </row>
    <row r="7" spans="1:11" ht="12.75" customHeight="1" x14ac:dyDescent="0.2">
      <c r="A7" s="108" t="s">
        <v>49</v>
      </c>
      <c r="C7" s="114">
        <f>E31</f>
        <v>2339.9000000000015</v>
      </c>
      <c r="G7" s="148" t="s">
        <v>50</v>
      </c>
      <c r="H7" s="148"/>
      <c r="I7" s="148"/>
      <c r="J7" s="148"/>
      <c r="K7" s="112"/>
    </row>
    <row r="8" spans="1:11" ht="12.75" customHeight="1" x14ac:dyDescent="0.2">
      <c r="A8" s="108" t="s">
        <v>51</v>
      </c>
      <c r="C8" s="114">
        <f>F31</f>
        <v>115.5</v>
      </c>
      <c r="D8" s="110"/>
      <c r="G8" s="113" t="s">
        <v>52</v>
      </c>
      <c r="H8" s="112"/>
      <c r="I8" s="112"/>
      <c r="J8" s="112"/>
      <c r="K8" s="112"/>
    </row>
    <row r="9" spans="1:11" ht="12.75" customHeight="1" x14ac:dyDescent="0.2">
      <c r="A9" s="108" t="s">
        <v>53</v>
      </c>
      <c r="C9" s="115">
        <f>C6-C5-C7-C8</f>
        <v>0</v>
      </c>
      <c r="D9" s="116"/>
      <c r="G9" s="117" t="s">
        <v>54</v>
      </c>
      <c r="H9" s="118"/>
      <c r="I9" s="118"/>
      <c r="J9" s="118"/>
    </row>
    <row r="10" spans="1:11" ht="12.75" customHeight="1" x14ac:dyDescent="0.2">
      <c r="A10" s="108"/>
    </row>
    <row r="11" spans="1:11" ht="12.75" customHeight="1" x14ac:dyDescent="0.2">
      <c r="A11" s="108" t="s">
        <v>55</v>
      </c>
      <c r="C11" s="119">
        <v>0.5</v>
      </c>
      <c r="D11" s="120"/>
      <c r="E11" s="120" t="s">
        <v>56</v>
      </c>
      <c r="F11" s="120"/>
    </row>
    <row r="12" spans="1:11" ht="12.75" customHeight="1" x14ac:dyDescent="0.2">
      <c r="A12" s="108" t="s">
        <v>57</v>
      </c>
      <c r="C12" s="121">
        <f>C7*C11</f>
        <v>1169.9500000000007</v>
      </c>
      <c r="D12" s="122"/>
      <c r="E12" s="120" t="s">
        <v>58</v>
      </c>
      <c r="F12" s="120"/>
    </row>
    <row r="13" spans="1:11" ht="13.5" customHeight="1" x14ac:dyDescent="0.2"/>
    <row r="14" spans="1:11" ht="13.5" customHeight="1" x14ac:dyDescent="0.2">
      <c r="A14" s="123" t="s">
        <v>5</v>
      </c>
      <c r="B14" s="124" t="s">
        <v>59</v>
      </c>
      <c r="C14" s="124" t="s">
        <v>60</v>
      </c>
      <c r="D14" s="124"/>
      <c r="E14" s="124" t="s">
        <v>61</v>
      </c>
      <c r="F14" s="124" t="s">
        <v>62</v>
      </c>
      <c r="G14" s="125" t="s">
        <v>63</v>
      </c>
    </row>
    <row r="15" spans="1:11" ht="12.75" customHeight="1" x14ac:dyDescent="0.2">
      <c r="A15" s="126">
        <v>40393</v>
      </c>
      <c r="B15" s="127">
        <v>25500.3</v>
      </c>
      <c r="C15" s="128">
        <v>25615.8</v>
      </c>
      <c r="D15" s="129" t="s">
        <v>64</v>
      </c>
      <c r="E15" s="114">
        <f>IF(D15="b",C15-B15,0)</f>
        <v>0</v>
      </c>
      <c r="F15" s="114">
        <f>IF(D15="p",C15-B15,0)</f>
        <v>115.5</v>
      </c>
      <c r="G15" s="130" t="s">
        <v>65</v>
      </c>
    </row>
    <row r="16" spans="1:11" ht="12.75" customHeight="1" x14ac:dyDescent="0.2">
      <c r="A16" s="131">
        <v>40394</v>
      </c>
      <c r="B16" s="132">
        <f>C15</f>
        <v>25615.8</v>
      </c>
      <c r="C16" s="109">
        <v>26723.200000000001</v>
      </c>
      <c r="D16" s="133" t="s">
        <v>66</v>
      </c>
      <c r="E16" s="114">
        <f t="shared" ref="E16:E30" si="0">IF(D16="b",C16-B16,0)</f>
        <v>1107.4000000000015</v>
      </c>
      <c r="F16" s="114">
        <f t="shared" ref="F16:F30" si="1">IF(D16="p",C16-B16,0)</f>
        <v>0</v>
      </c>
      <c r="G16" s="134" t="s">
        <v>67</v>
      </c>
    </row>
    <row r="17" spans="1:7" ht="12.75" customHeight="1" x14ac:dyDescent="0.2">
      <c r="A17" s="131">
        <v>40395</v>
      </c>
      <c r="B17" s="132">
        <f t="shared" ref="B17:B30" si="2">C16</f>
        <v>26723.200000000001</v>
      </c>
      <c r="C17" s="109">
        <v>27955.7</v>
      </c>
      <c r="D17" s="133" t="s">
        <v>66</v>
      </c>
      <c r="E17" s="114">
        <f t="shared" si="0"/>
        <v>1232.5</v>
      </c>
      <c r="F17" s="114">
        <f t="shared" si="1"/>
        <v>0</v>
      </c>
      <c r="G17" s="134" t="s">
        <v>68</v>
      </c>
    </row>
    <row r="18" spans="1:7" ht="12.75" customHeight="1" x14ac:dyDescent="0.2">
      <c r="A18" s="131"/>
      <c r="B18" s="132">
        <f t="shared" si="2"/>
        <v>27955.7</v>
      </c>
      <c r="C18" s="109"/>
      <c r="D18" s="135"/>
      <c r="E18" s="114">
        <f t="shared" si="0"/>
        <v>0</v>
      </c>
      <c r="F18" s="114">
        <f t="shared" si="1"/>
        <v>0</v>
      </c>
      <c r="G18" s="134"/>
    </row>
    <row r="19" spans="1:7" ht="12.75" customHeight="1" x14ac:dyDescent="0.2">
      <c r="A19" s="131"/>
      <c r="B19" s="132">
        <f t="shared" si="2"/>
        <v>0</v>
      </c>
      <c r="C19" s="109"/>
      <c r="D19" s="135"/>
      <c r="E19" s="114">
        <f t="shared" si="0"/>
        <v>0</v>
      </c>
      <c r="F19" s="114">
        <f t="shared" si="1"/>
        <v>0</v>
      </c>
      <c r="G19" s="134"/>
    </row>
    <row r="20" spans="1:7" ht="12.75" customHeight="1" x14ac:dyDescent="0.2">
      <c r="A20" s="131"/>
      <c r="B20" s="132">
        <f t="shared" si="2"/>
        <v>0</v>
      </c>
      <c r="C20" s="109"/>
      <c r="D20" s="135"/>
      <c r="E20" s="114">
        <f t="shared" si="0"/>
        <v>0</v>
      </c>
      <c r="F20" s="114">
        <f t="shared" si="1"/>
        <v>0</v>
      </c>
      <c r="G20" s="134"/>
    </row>
    <row r="21" spans="1:7" ht="12.75" customHeight="1" x14ac:dyDescent="0.2">
      <c r="A21" s="131"/>
      <c r="B21" s="132">
        <f t="shared" si="2"/>
        <v>0</v>
      </c>
      <c r="C21" s="109"/>
      <c r="D21" s="135"/>
      <c r="E21" s="114">
        <f t="shared" si="0"/>
        <v>0</v>
      </c>
      <c r="F21" s="114">
        <f t="shared" si="1"/>
        <v>0</v>
      </c>
      <c r="G21" s="134"/>
    </row>
    <row r="22" spans="1:7" ht="12.75" customHeight="1" x14ac:dyDescent="0.2">
      <c r="A22" s="131"/>
      <c r="B22" s="132">
        <f t="shared" si="2"/>
        <v>0</v>
      </c>
      <c r="C22" s="109"/>
      <c r="D22" s="135"/>
      <c r="E22" s="114">
        <f t="shared" si="0"/>
        <v>0</v>
      </c>
      <c r="F22" s="114">
        <f t="shared" si="1"/>
        <v>0</v>
      </c>
      <c r="G22" s="134"/>
    </row>
    <row r="23" spans="1:7" ht="12.75" customHeight="1" x14ac:dyDescent="0.2">
      <c r="A23" s="131"/>
      <c r="B23" s="132">
        <f t="shared" si="2"/>
        <v>0</v>
      </c>
      <c r="C23" s="109"/>
      <c r="D23" s="135"/>
      <c r="E23" s="114">
        <f t="shared" si="0"/>
        <v>0</v>
      </c>
      <c r="F23" s="114">
        <f t="shared" si="1"/>
        <v>0</v>
      </c>
      <c r="G23" s="134"/>
    </row>
    <row r="24" spans="1:7" ht="12.75" customHeight="1" x14ac:dyDescent="0.2">
      <c r="A24" s="131"/>
      <c r="B24" s="132">
        <f t="shared" si="2"/>
        <v>0</v>
      </c>
      <c r="C24" s="109"/>
      <c r="D24" s="135"/>
      <c r="E24" s="114">
        <f t="shared" si="0"/>
        <v>0</v>
      </c>
      <c r="F24" s="114">
        <f t="shared" si="1"/>
        <v>0</v>
      </c>
      <c r="G24" s="134"/>
    </row>
    <row r="25" spans="1:7" ht="12.75" customHeight="1" x14ac:dyDescent="0.2">
      <c r="A25" s="131"/>
      <c r="B25" s="132">
        <f t="shared" si="2"/>
        <v>0</v>
      </c>
      <c r="C25" s="109"/>
      <c r="D25" s="135"/>
      <c r="E25" s="114">
        <f t="shared" si="0"/>
        <v>0</v>
      </c>
      <c r="F25" s="114">
        <f t="shared" si="1"/>
        <v>0</v>
      </c>
      <c r="G25" s="134"/>
    </row>
    <row r="26" spans="1:7" ht="12.75" customHeight="1" x14ac:dyDescent="0.2">
      <c r="A26" s="131"/>
      <c r="B26" s="132">
        <f t="shared" si="2"/>
        <v>0</v>
      </c>
      <c r="C26" s="109"/>
      <c r="D26" s="135"/>
      <c r="E26" s="114">
        <f t="shared" si="0"/>
        <v>0</v>
      </c>
      <c r="F26" s="114">
        <f t="shared" si="1"/>
        <v>0</v>
      </c>
      <c r="G26" s="134"/>
    </row>
    <row r="27" spans="1:7" ht="12.75" customHeight="1" x14ac:dyDescent="0.2">
      <c r="A27" s="131"/>
      <c r="B27" s="132">
        <f t="shared" si="2"/>
        <v>0</v>
      </c>
      <c r="C27" s="109"/>
      <c r="D27" s="135"/>
      <c r="E27" s="114">
        <f t="shared" si="0"/>
        <v>0</v>
      </c>
      <c r="F27" s="114">
        <f t="shared" si="1"/>
        <v>0</v>
      </c>
      <c r="G27" s="134"/>
    </row>
    <row r="28" spans="1:7" ht="12.75" customHeight="1" x14ac:dyDescent="0.2">
      <c r="A28" s="131"/>
      <c r="B28" s="132">
        <f t="shared" si="2"/>
        <v>0</v>
      </c>
      <c r="C28" s="109"/>
      <c r="D28" s="135"/>
      <c r="E28" s="114">
        <f t="shared" si="0"/>
        <v>0</v>
      </c>
      <c r="F28" s="114">
        <f t="shared" si="1"/>
        <v>0</v>
      </c>
      <c r="G28" s="134"/>
    </row>
    <row r="29" spans="1:7" ht="12.75" customHeight="1" x14ac:dyDescent="0.2">
      <c r="A29" s="131"/>
      <c r="B29" s="132">
        <f t="shared" si="2"/>
        <v>0</v>
      </c>
      <c r="C29" s="109"/>
      <c r="D29" s="135"/>
      <c r="E29" s="114">
        <f t="shared" si="0"/>
        <v>0</v>
      </c>
      <c r="F29" s="114">
        <f t="shared" si="1"/>
        <v>0</v>
      </c>
      <c r="G29" s="134"/>
    </row>
    <row r="30" spans="1:7" ht="13.5" customHeight="1" x14ac:dyDescent="0.2">
      <c r="A30" s="136"/>
      <c r="B30" s="137">
        <f t="shared" si="2"/>
        <v>0</v>
      </c>
      <c r="C30" s="138"/>
      <c r="D30" s="139"/>
      <c r="E30" s="140">
        <f t="shared" si="0"/>
        <v>0</v>
      </c>
      <c r="F30" s="140">
        <f t="shared" si="1"/>
        <v>0</v>
      </c>
      <c r="G30" s="141"/>
    </row>
    <row r="31" spans="1:7" ht="12.75" customHeight="1" x14ac:dyDescent="0.2">
      <c r="B31" s="110"/>
      <c r="C31" s="110"/>
      <c r="D31" s="110"/>
      <c r="E31" s="142">
        <f>SUM(E15:E30)</f>
        <v>2339.9000000000015</v>
      </c>
      <c r="F31" s="142">
        <f>SUM(F15:F30)</f>
        <v>115.5</v>
      </c>
    </row>
  </sheetData>
  <sheetProtection selectLockedCells="1" selectUnlockedCells="1"/>
  <mergeCells count="1">
    <mergeCell ref="G7:J7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Reisekosten</vt:lpstr>
      <vt:lpstr>Fahrtenbuch</vt:lpstr>
      <vt:lpstr>__xlnm.Print_Area_3</vt:lpstr>
      <vt:lpstr>Reisekosten!Druckbereich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Bernhard Vockenhuber  | Steuerkanzlei Vockenhuber</dc:creator>
  <cp:keywords/>
  <dc:description/>
  <cp:lastModifiedBy>Bernhard Vockenhuber | Steuerkanzlei Vockenhuber</cp:lastModifiedBy>
  <cp:revision/>
  <dcterms:created xsi:type="dcterms:W3CDTF">2014-09-10T14:12:36Z</dcterms:created>
  <dcterms:modified xsi:type="dcterms:W3CDTF">2026-03-12T13:11:21Z</dcterms:modified>
  <cp:category/>
  <cp:contentStatus/>
</cp:coreProperties>
</file>